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JNAS\District Depts\Finance\Budget\Department Documents\BUDGET\FY 2019\AMENDMENTS\"/>
    </mc:Choice>
  </mc:AlternateContent>
  <bookViews>
    <workbookView xWindow="0" yWindow="0" windowWidth="21570" windowHeight="10230"/>
  </bookViews>
  <sheets>
    <sheet name="Revenue" sheetId="3" r:id="rId1"/>
    <sheet name="Appropriations" sheetId="4" r:id="rId2"/>
  </sheets>
  <definedNames>
    <definedName name="_xlnm.Print_Area" localSheetId="1">Appropriations!$A$1:$E$22</definedName>
    <definedName name="_xlnm.Print_Area" localSheetId="0">Revenue!$A$1:$E$30</definedName>
  </definedNames>
  <calcPr calcId="162913"/>
</workbook>
</file>

<file path=xl/calcChain.xml><?xml version="1.0" encoding="utf-8"?>
<calcChain xmlns="http://schemas.openxmlformats.org/spreadsheetml/2006/main">
  <c r="E21" i="4" l="1"/>
  <c r="E18" i="4" l="1"/>
  <c r="D20" i="4"/>
  <c r="E27" i="3"/>
  <c r="D19" i="3"/>
  <c r="C27" i="3" l="1"/>
  <c r="D17" i="3"/>
  <c r="D29" i="3" l="1"/>
  <c r="E16" i="4"/>
  <c r="C16" i="4"/>
  <c r="D15" i="4"/>
  <c r="B31" i="3" l="1"/>
  <c r="E16" i="3"/>
  <c r="C16" i="3"/>
  <c r="E9" i="3"/>
  <c r="C9" i="3"/>
  <c r="D4" i="3"/>
  <c r="D5" i="3"/>
  <c r="D6" i="3"/>
  <c r="D7" i="3"/>
  <c r="D8" i="3"/>
  <c r="D10" i="3"/>
  <c r="D11" i="3"/>
  <c r="D12" i="3"/>
  <c r="D13" i="3"/>
  <c r="D14" i="3"/>
  <c r="D15" i="3"/>
  <c r="D18" i="3"/>
  <c r="D20" i="3"/>
  <c r="D21" i="3"/>
  <c r="D22" i="3"/>
  <c r="D23" i="3"/>
  <c r="D24" i="3"/>
  <c r="D25" i="3"/>
  <c r="D26" i="3"/>
  <c r="D28" i="3"/>
  <c r="D27" i="3" l="1"/>
  <c r="C30" i="3"/>
  <c r="E30" i="3"/>
  <c r="D16" i="3"/>
  <c r="D21" i="4" l="1"/>
  <c r="D19" i="4"/>
  <c r="D18" i="4"/>
  <c r="D17" i="4"/>
  <c r="E22" i="4"/>
  <c r="D14" i="4"/>
  <c r="D13" i="4"/>
  <c r="D12" i="4"/>
  <c r="D11" i="4"/>
  <c r="D10" i="4"/>
  <c r="D9" i="4"/>
  <c r="D8" i="4"/>
  <c r="D7" i="4"/>
  <c r="D6" i="4"/>
  <c r="D5" i="4"/>
  <c r="D4" i="4"/>
  <c r="D3" i="4"/>
  <c r="D3" i="3"/>
  <c r="D9" i="3" l="1"/>
  <c r="D30" i="3" s="1"/>
  <c r="D16" i="4"/>
  <c r="D22" i="4" s="1"/>
  <c r="C22" i="4"/>
</calcChain>
</file>

<file path=xl/sharedStrings.xml><?xml version="1.0" encoding="utf-8"?>
<sst xmlns="http://schemas.openxmlformats.org/spreadsheetml/2006/main" count="85" uniqueCount="82">
  <si>
    <t>3431</t>
  </si>
  <si>
    <t>3391</t>
  </si>
  <si>
    <t>3325</t>
  </si>
  <si>
    <t>3321</t>
  </si>
  <si>
    <t>730</t>
  </si>
  <si>
    <t>3421</t>
  </si>
  <si>
    <t>3413</t>
  </si>
  <si>
    <t>3496</t>
  </si>
  <si>
    <t>3397</t>
  </si>
  <si>
    <t>3399</t>
  </si>
  <si>
    <t>3419</t>
  </si>
  <si>
    <t>INCREASE (DECREASE)</t>
  </si>
  <si>
    <t>TOTAL ESTIMATED REVENUE, OTHER FINANCING SOURCES AND FUND BALANCES</t>
  </si>
  <si>
    <t>ACCT #</t>
  </si>
  <si>
    <t>620</t>
  </si>
  <si>
    <t>710</t>
  </si>
  <si>
    <t>720</t>
  </si>
  <si>
    <t>TOTAL STATE SOURCES</t>
  </si>
  <si>
    <t>TOTAL LOCAL SOURCES</t>
  </si>
  <si>
    <t>TOTAL OTHER FINANCING SOURCES</t>
  </si>
  <si>
    <t>3396</t>
  </si>
  <si>
    <t>3490</t>
  </si>
  <si>
    <t>3620</t>
  </si>
  <si>
    <t>3710</t>
  </si>
  <si>
    <t>3711</t>
  </si>
  <si>
    <t>3716</t>
  </si>
  <si>
    <t>3741</t>
  </si>
  <si>
    <t>3750</t>
  </si>
  <si>
    <t>3791</t>
  </si>
  <si>
    <t>3793</t>
  </si>
  <si>
    <t>CAPITAL PROJECTS FUND</t>
  </si>
  <si>
    <t>TOTAL APPROPRIATIONS, TRANSFERS AND FUND BALANCES</t>
  </si>
  <si>
    <t>CO &amp; DS Distributed to Districts</t>
  </si>
  <si>
    <t>Interest on Undistributed CO &amp; DS</t>
  </si>
  <si>
    <t>Public Educational Capital Outlay (PECO)</t>
  </si>
  <si>
    <t>Classsize Reduction</t>
  </si>
  <si>
    <t>Charter School Capital Outlay</t>
  </si>
  <si>
    <t>Other Miscellaneous State Revenue</t>
  </si>
  <si>
    <t>District Local Capital Improvement Tax</t>
  </si>
  <si>
    <t>District Local Sales Tax</t>
  </si>
  <si>
    <t>Tax Redemptions</t>
  </si>
  <si>
    <t>Interest, Including Profit on Investment</t>
  </si>
  <si>
    <t>Miscellaneous Local Sources</t>
  </si>
  <si>
    <t>Impact Fees (Other Capital Projects)</t>
  </si>
  <si>
    <t>Transfer from Debt Service</t>
  </si>
  <si>
    <t>Sale of Bonds</t>
  </si>
  <si>
    <t>Sale of COBI/SBE Bonds</t>
  </si>
  <si>
    <t>Sales Surtax Bonds</t>
  </si>
  <si>
    <t>Insurance Loss Recoveries</t>
  </si>
  <si>
    <t>Proceeds of Certificates of Participation</t>
  </si>
  <si>
    <t>Premium on Sale of Bonds</t>
  </si>
  <si>
    <t>Premium on Certificates of Participation</t>
  </si>
  <si>
    <t>SUBTOTAL</t>
  </si>
  <si>
    <t>Library Books</t>
  </si>
  <si>
    <t>Audio-Visual Materials</t>
  </si>
  <si>
    <t>Buildings and Fixed Equipment</t>
  </si>
  <si>
    <t>Furniture, Fixtures and Equipment</t>
  </si>
  <si>
    <t>Motor Vehicles (Including Buses)</t>
  </si>
  <si>
    <t>Land</t>
  </si>
  <si>
    <t>Improvements other than Buildings</t>
  </si>
  <si>
    <t>Remodeling and Renovations</t>
  </si>
  <si>
    <t>Computer Software</t>
  </si>
  <si>
    <t>Redemption of Principal</t>
  </si>
  <si>
    <t>Interest</t>
  </si>
  <si>
    <t>Dues and Fees</t>
  </si>
  <si>
    <t>Transfers to Debt Service Fund</t>
  </si>
  <si>
    <t>Transfers to General Fund</t>
  </si>
  <si>
    <t>Transfers to Capital Project Fund</t>
  </si>
  <si>
    <t>Charter School Local Capital Improvement</t>
  </si>
  <si>
    <t>793</t>
  </si>
  <si>
    <t>Revenue Anticipation Note - Project Account</t>
  </si>
  <si>
    <t>Transfer from General Fund</t>
  </si>
  <si>
    <t>Fund Balance July 1, 2018</t>
  </si>
  <si>
    <t>Fund Balance June 30, 2019</t>
  </si>
  <si>
    <t>FY 2018-2019        BUDGET</t>
  </si>
  <si>
    <t>FY 2018-2019        REVISED BUDGET</t>
  </si>
  <si>
    <t>JULY 1, 2018             BUDGET</t>
  </si>
  <si>
    <t>FY 2018-2019            REVISED BUDGET</t>
  </si>
  <si>
    <t>Transfer from Interfund</t>
  </si>
  <si>
    <t>Interfund Transfer</t>
  </si>
  <si>
    <t>AMENDMENT 2019-C-02            ST. JOHNS COUNTY SCHOOL DISTRICT APPROPRIATIONS BUDGET            APRIL 30, 2019</t>
  </si>
  <si>
    <t>AMENDMENT 2019-C-02           ST. JOHNS COUNTY SCHOOL DISTRICT FY 2018-2019 REVENUE BUDGET           APRIL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</si>
</sst>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1" x14ac:knownFonts="1">
    <font>
      <sz val="10"/>
      <name val="Arial"/>
    </font>
    <font>
      <sz val="12"/>
      <name val="Tahoma"/>
      <family val="2"/>
    </font>
    <font>
      <b/>
      <sz val="12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Tahoma"/>
      <family val="2"/>
    </font>
    <font>
      <b/>
      <sz val="14"/>
      <name val="Tahoma"/>
      <family val="2"/>
    </font>
    <font>
      <b/>
      <sz val="20"/>
      <name val="Tahoma"/>
      <family val="2"/>
    </font>
    <font>
      <b/>
      <u/>
      <sz val="12"/>
      <name val="Tahoma"/>
      <family val="2"/>
    </font>
    <font>
      <b/>
      <sz val="10.5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10" fillId="0" borderId="0"/>
  </cellStyleXfs>
  <cellXfs count="51">
    <xf numFmtId="0" fontId="0" fillId="0" borderId="0" xfId="0"/>
    <xf numFmtId="0" fontId="1" fillId="0" borderId="0" xfId="1" applyFont="1"/>
    <xf numFmtId="44" fontId="3" fillId="0" borderId="0" xfId="2" applyFont="1" applyBorder="1"/>
    <xf numFmtId="44" fontId="3" fillId="0" borderId="2" xfId="2" applyFont="1" applyBorder="1"/>
    <xf numFmtId="44" fontId="1" fillId="0" borderId="0" xfId="1" applyNumberFormat="1" applyFont="1"/>
    <xf numFmtId="0" fontId="2" fillId="0" borderId="0" xfId="1" applyFont="1" applyFill="1" applyBorder="1"/>
    <xf numFmtId="0" fontId="2" fillId="0" borderId="0" xfId="1" applyFont="1" applyFill="1" applyBorder="1" applyAlignment="1">
      <alignment wrapText="1"/>
    </xf>
    <xf numFmtId="0" fontId="1" fillId="0" borderId="0" xfId="1" applyFont="1" applyBorder="1"/>
    <xf numFmtId="0" fontId="1" fillId="0" borderId="0" xfId="1" applyFont="1" applyBorder="1" applyAlignment="1">
      <alignment horizontal="center"/>
    </xf>
    <xf numFmtId="44" fontId="3" fillId="0" borderId="7" xfId="2" applyFont="1" applyBorder="1"/>
    <xf numFmtId="0" fontId="1" fillId="0" borderId="0" xfId="1" applyFont="1" applyBorder="1" applyAlignment="1">
      <alignment wrapText="1"/>
    </xf>
    <xf numFmtId="44" fontId="1" fillId="0" borderId="0" xfId="1" applyNumberFormat="1" applyFont="1" applyBorder="1"/>
    <xf numFmtId="0" fontId="2" fillId="0" borderId="8" xfId="1" applyFont="1" applyFill="1" applyBorder="1" applyAlignment="1">
      <alignment horizontal="right" wrapText="1"/>
    </xf>
    <xf numFmtId="44" fontId="4" fillId="0" borderId="10" xfId="2" applyFont="1" applyBorder="1"/>
    <xf numFmtId="44" fontId="4" fillId="0" borderId="11" xfId="2" applyFont="1" applyBorder="1"/>
    <xf numFmtId="44" fontId="4" fillId="0" borderId="12" xfId="2" applyFont="1" applyBorder="1"/>
    <xf numFmtId="44" fontId="4" fillId="0" borderId="4" xfId="2" applyFont="1" applyBorder="1"/>
    <xf numFmtId="0" fontId="1" fillId="0" borderId="0" xfId="1" applyNumberFormat="1" applyFont="1" applyAlignment="1">
      <alignment horizontal="center"/>
    </xf>
    <xf numFmtId="0" fontId="2" fillId="0" borderId="0" xfId="1" applyNumberFormat="1" applyFont="1" applyFill="1" applyBorder="1" applyAlignment="1">
      <alignment horizontal="center" wrapText="1"/>
    </xf>
    <xf numFmtId="0" fontId="2" fillId="0" borderId="0" xfId="1" applyNumberFormat="1" applyFont="1" applyFill="1" applyBorder="1" applyAlignment="1">
      <alignment horizontal="center"/>
    </xf>
    <xf numFmtId="0" fontId="1" fillId="0" borderId="0" xfId="1" applyNumberFormat="1" applyFont="1" applyBorder="1" applyAlignment="1">
      <alignment horizontal="center"/>
    </xf>
    <xf numFmtId="0" fontId="2" fillId="0" borderId="5" xfId="1" applyNumberFormat="1" applyFont="1" applyFill="1" applyBorder="1" applyAlignment="1">
      <alignment horizontal="center" wrapText="1"/>
    </xf>
    <xf numFmtId="0" fontId="2" fillId="0" borderId="6" xfId="1" applyNumberFormat="1" applyFont="1" applyFill="1" applyBorder="1" applyAlignment="1">
      <alignment horizontal="center" wrapText="1"/>
    </xf>
    <xf numFmtId="0" fontId="2" fillId="0" borderId="9" xfId="1" applyNumberFormat="1" applyFont="1" applyFill="1" applyBorder="1" applyAlignment="1">
      <alignment horizontal="center" wrapText="1"/>
    </xf>
    <xf numFmtId="44" fontId="2" fillId="0" borderId="10" xfId="2" applyFont="1" applyBorder="1"/>
    <xf numFmtId="44" fontId="2" fillId="0" borderId="11" xfId="2" applyFont="1" applyBorder="1"/>
    <xf numFmtId="44" fontId="2" fillId="0" borderId="12" xfId="2" applyFont="1" applyBorder="1"/>
    <xf numFmtId="44" fontId="4" fillId="0" borderId="17" xfId="2" applyFont="1" applyBorder="1"/>
    <xf numFmtId="44" fontId="4" fillId="0" borderId="18" xfId="2" applyFont="1" applyBorder="1"/>
    <xf numFmtId="0" fontId="1" fillId="0" borderId="8" xfId="1" applyFont="1" applyFill="1" applyBorder="1" applyAlignment="1">
      <alignment horizontal="left" wrapText="1" indent="1"/>
    </xf>
    <xf numFmtId="0" fontId="8" fillId="0" borderId="8" xfId="1" applyFont="1" applyFill="1" applyBorder="1" applyAlignment="1">
      <alignment horizontal="right" wrapText="1"/>
    </xf>
    <xf numFmtId="0" fontId="1" fillId="0" borderId="1" xfId="1" applyFont="1" applyFill="1" applyBorder="1" applyAlignment="1">
      <alignment horizontal="left" wrapText="1" indent="1"/>
    </xf>
    <xf numFmtId="0" fontId="1" fillId="0" borderId="5" xfId="1" applyFont="1" applyFill="1" applyBorder="1" applyAlignment="1">
      <alignment horizontal="center" wrapText="1"/>
    </xf>
    <xf numFmtId="49" fontId="1" fillId="0" borderId="6" xfId="1" applyNumberFormat="1" applyFont="1" applyFill="1" applyBorder="1" applyAlignment="1">
      <alignment horizontal="center" wrapText="1"/>
    </xf>
    <xf numFmtId="0" fontId="1" fillId="0" borderId="7" xfId="1" applyFont="1" applyFill="1" applyBorder="1" applyAlignment="1">
      <alignment horizontal="center" wrapText="1"/>
    </xf>
    <xf numFmtId="49" fontId="1" fillId="0" borderId="7" xfId="1" applyNumberFormat="1" applyFont="1" applyFill="1" applyBorder="1" applyAlignment="1">
      <alignment horizontal="center" wrapText="1"/>
    </xf>
    <xf numFmtId="0" fontId="1" fillId="0" borderId="6" xfId="1" applyFont="1" applyFill="1" applyBorder="1" applyAlignment="1">
      <alignment horizontal="center" wrapText="1"/>
    </xf>
    <xf numFmtId="0" fontId="1" fillId="0" borderId="9" xfId="1" applyFont="1" applyFill="1" applyBorder="1" applyAlignment="1">
      <alignment horizontal="center" wrapText="1"/>
    </xf>
    <xf numFmtId="0" fontId="2" fillId="0" borderId="3" xfId="1" applyFont="1" applyFill="1" applyBorder="1" applyAlignment="1">
      <alignment horizontal="right" wrapText="1"/>
    </xf>
    <xf numFmtId="0" fontId="9" fillId="0" borderId="13" xfId="1" applyFont="1" applyFill="1" applyBorder="1" applyAlignment="1">
      <alignment horizontal="right" shrinkToFit="1"/>
    </xf>
    <xf numFmtId="0" fontId="5" fillId="0" borderId="19" xfId="1" applyFont="1" applyFill="1" applyBorder="1" applyAlignment="1">
      <alignment horizontal="center"/>
    </xf>
    <xf numFmtId="0" fontId="2" fillId="0" borderId="19" xfId="1" applyFont="1" applyFill="1" applyBorder="1" applyAlignment="1">
      <alignment horizontal="center" wrapText="1"/>
    </xf>
    <xf numFmtId="0" fontId="2" fillId="0" borderId="20" xfId="1" applyFont="1" applyFill="1" applyBorder="1" applyAlignment="1">
      <alignment horizontal="center" wrapText="1"/>
    </xf>
    <xf numFmtId="0" fontId="5" fillId="0" borderId="19" xfId="1" applyFont="1" applyFill="1" applyBorder="1" applyAlignment="1">
      <alignment horizontal="center" wrapText="1"/>
    </xf>
    <xf numFmtId="0" fontId="6" fillId="0" borderId="21" xfId="1" applyFont="1" applyFill="1" applyBorder="1" applyAlignment="1">
      <alignment vertical="center"/>
    </xf>
    <xf numFmtId="0" fontId="6" fillId="0" borderId="21" xfId="1" applyFont="1" applyFill="1" applyBorder="1" applyAlignment="1">
      <alignment horizontal="left" vertical="center"/>
    </xf>
    <xf numFmtId="0" fontId="7" fillId="0" borderId="14" xfId="1" applyFont="1" applyBorder="1" applyAlignment="1">
      <alignment horizontal="center" vertical="center" shrinkToFit="1"/>
    </xf>
    <xf numFmtId="0" fontId="7" fillId="0" borderId="15" xfId="1" applyFont="1" applyBorder="1" applyAlignment="1">
      <alignment horizontal="center" vertical="center" shrinkToFit="1"/>
    </xf>
    <xf numFmtId="0" fontId="7" fillId="0" borderId="16" xfId="1" applyFont="1" applyBorder="1" applyAlignment="1">
      <alignment horizontal="center" vertical="center" shrinkToFit="1"/>
    </xf>
    <xf numFmtId="44" fontId="1" fillId="0" borderId="0" xfId="1" applyNumberFormat="1" applyFont="1" applyBorder="1" applyAlignment="1">
      <alignment wrapText="1"/>
    </xf>
    <xf numFmtId="0" fontId="1" fillId="0" borderId="0" xfId="1" applyFont="1" applyAlignment="1">
      <alignment wrapText="1"/>
    </xf>
  </cellXfs>
  <cellStyles count="4">
    <cellStyle name="Currency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tabSelected="1" zoomScaleNormal="100" workbookViewId="0">
      <selection activeCell="E19" sqref="E19"/>
    </sheetView>
  </sheetViews>
  <sheetFormatPr defaultRowHeight="15" x14ac:dyDescent="0.2"/>
  <cols>
    <col min="1" max="1" width="71.5703125" style="1" customWidth="1"/>
    <col min="2" max="2" width="9.140625" style="17" bestFit="1" customWidth="1"/>
    <col min="3" max="3" width="20.140625" style="1" bestFit="1" customWidth="1"/>
    <col min="4" max="4" width="29" style="1" bestFit="1" customWidth="1"/>
    <col min="5" max="5" width="22.42578125" style="1" bestFit="1" customWidth="1"/>
    <col min="6" max="6" width="13.28515625" style="1" customWidth="1"/>
    <col min="7" max="16384" width="9.140625" style="1"/>
  </cols>
  <sheetData>
    <row r="1" spans="1:5" ht="36.75" customHeight="1" thickBot="1" x14ac:dyDescent="0.25">
      <c r="A1" s="46" t="s">
        <v>81</v>
      </c>
      <c r="B1" s="47"/>
      <c r="C1" s="47"/>
      <c r="D1" s="47"/>
      <c r="E1" s="48"/>
    </row>
    <row r="2" spans="1:5" ht="37.5" customHeight="1" x14ac:dyDescent="0.2">
      <c r="A2" s="44" t="s">
        <v>30</v>
      </c>
      <c r="B2" s="43" t="s">
        <v>13</v>
      </c>
      <c r="C2" s="41" t="s">
        <v>76</v>
      </c>
      <c r="D2" s="41" t="s">
        <v>11</v>
      </c>
      <c r="E2" s="42" t="s">
        <v>77</v>
      </c>
    </row>
    <row r="3" spans="1:5" ht="37.5" customHeight="1" x14ac:dyDescent="0.2">
      <c r="A3" s="29" t="s">
        <v>32</v>
      </c>
      <c r="B3" s="21" t="s">
        <v>3</v>
      </c>
      <c r="C3" s="9">
        <v>510956</v>
      </c>
      <c r="D3" s="2">
        <f t="shared" ref="D3:D29" si="0">E3-C3</f>
        <v>0</v>
      </c>
      <c r="E3" s="3">
        <v>510956</v>
      </c>
    </row>
    <row r="4" spans="1:5" ht="37.5" hidden="1" customHeight="1" x14ac:dyDescent="0.2">
      <c r="A4" s="29" t="s">
        <v>33</v>
      </c>
      <c r="B4" s="22" t="s">
        <v>2</v>
      </c>
      <c r="C4" s="9">
        <v>0</v>
      </c>
      <c r="D4" s="2">
        <f t="shared" si="0"/>
        <v>0</v>
      </c>
      <c r="E4" s="3">
        <v>0</v>
      </c>
    </row>
    <row r="5" spans="1:5" ht="37.5" customHeight="1" x14ac:dyDescent="0.2">
      <c r="A5" s="29" t="s">
        <v>34</v>
      </c>
      <c r="B5" s="22" t="s">
        <v>1</v>
      </c>
      <c r="C5" s="9">
        <v>532159</v>
      </c>
      <c r="D5" s="2">
        <f t="shared" si="0"/>
        <v>0</v>
      </c>
      <c r="E5" s="3">
        <v>532159</v>
      </c>
    </row>
    <row r="6" spans="1:5" ht="37.5" hidden="1" customHeight="1" x14ac:dyDescent="0.2">
      <c r="A6" s="29" t="s">
        <v>35</v>
      </c>
      <c r="B6" s="22" t="s">
        <v>20</v>
      </c>
      <c r="C6" s="9">
        <v>0</v>
      </c>
      <c r="D6" s="2">
        <f t="shared" si="0"/>
        <v>0</v>
      </c>
      <c r="E6" s="3">
        <v>0</v>
      </c>
    </row>
    <row r="7" spans="1:5" ht="37.5" hidden="1" customHeight="1" x14ac:dyDescent="0.2">
      <c r="A7" s="29" t="s">
        <v>36</v>
      </c>
      <c r="B7" s="22" t="s">
        <v>8</v>
      </c>
      <c r="C7" s="9">
        <v>0</v>
      </c>
      <c r="D7" s="2">
        <f t="shared" si="0"/>
        <v>0</v>
      </c>
      <c r="E7" s="3">
        <v>0</v>
      </c>
    </row>
    <row r="8" spans="1:5" ht="37.5" customHeight="1" x14ac:dyDescent="0.2">
      <c r="A8" s="29" t="s">
        <v>37</v>
      </c>
      <c r="B8" s="22" t="s">
        <v>9</v>
      </c>
      <c r="C8" s="9">
        <v>1403058</v>
      </c>
      <c r="D8" s="2">
        <f t="shared" si="0"/>
        <v>0</v>
      </c>
      <c r="E8" s="3">
        <v>1403058</v>
      </c>
    </row>
    <row r="9" spans="1:5" ht="37.5" customHeight="1" thickBot="1" x14ac:dyDescent="0.3">
      <c r="A9" s="30" t="s">
        <v>17</v>
      </c>
      <c r="B9" s="22"/>
      <c r="C9" s="13">
        <f>SUBTOTAL(9,C3:C8)</f>
        <v>2446173</v>
      </c>
      <c r="D9" s="14">
        <f t="shared" ref="D9:E9" si="1">SUBTOTAL(9,D3:D8)</f>
        <v>0</v>
      </c>
      <c r="E9" s="15">
        <f t="shared" si="1"/>
        <v>2446173</v>
      </c>
    </row>
    <row r="10" spans="1:5" ht="37.5" customHeight="1" thickTop="1" x14ac:dyDescent="0.2">
      <c r="A10" s="29" t="s">
        <v>38</v>
      </c>
      <c r="B10" s="22" t="s">
        <v>6</v>
      </c>
      <c r="C10" s="9">
        <v>40453098</v>
      </c>
      <c r="D10" s="2">
        <f t="shared" si="0"/>
        <v>0</v>
      </c>
      <c r="E10" s="3">
        <v>40453098</v>
      </c>
    </row>
    <row r="11" spans="1:5" ht="37.5" customHeight="1" x14ac:dyDescent="0.2">
      <c r="A11" s="29" t="s">
        <v>39</v>
      </c>
      <c r="B11" s="22" t="s">
        <v>10</v>
      </c>
      <c r="C11" s="9">
        <v>13581674</v>
      </c>
      <c r="D11" s="2">
        <f t="shared" si="0"/>
        <v>0</v>
      </c>
      <c r="E11" s="3">
        <v>13581674</v>
      </c>
    </row>
    <row r="12" spans="1:5" ht="37.5" hidden="1" customHeight="1" x14ac:dyDescent="0.2">
      <c r="A12" s="29" t="s">
        <v>40</v>
      </c>
      <c r="B12" s="22" t="s">
        <v>5</v>
      </c>
      <c r="C12" s="9">
        <v>0</v>
      </c>
      <c r="D12" s="2">
        <f t="shared" si="0"/>
        <v>0</v>
      </c>
      <c r="E12" s="3">
        <v>0</v>
      </c>
    </row>
    <row r="13" spans="1:5" ht="37.5" customHeight="1" x14ac:dyDescent="0.2">
      <c r="A13" s="29" t="s">
        <v>41</v>
      </c>
      <c r="B13" s="22" t="s">
        <v>0</v>
      </c>
      <c r="C13" s="9">
        <v>150000</v>
      </c>
      <c r="D13" s="2">
        <f t="shared" si="0"/>
        <v>0</v>
      </c>
      <c r="E13" s="3">
        <v>150000</v>
      </c>
    </row>
    <row r="14" spans="1:5" ht="37.5" hidden="1" customHeight="1" x14ac:dyDescent="0.2">
      <c r="A14" s="29" t="s">
        <v>42</v>
      </c>
      <c r="B14" s="22" t="s">
        <v>21</v>
      </c>
      <c r="C14" s="9">
        <v>0</v>
      </c>
      <c r="D14" s="2">
        <f t="shared" si="0"/>
        <v>0</v>
      </c>
      <c r="E14" s="3">
        <v>0</v>
      </c>
    </row>
    <row r="15" spans="1:5" ht="37.5" customHeight="1" x14ac:dyDescent="0.2">
      <c r="A15" s="29" t="s">
        <v>43</v>
      </c>
      <c r="B15" s="22" t="s">
        <v>7</v>
      </c>
      <c r="C15" s="9">
        <v>12000000</v>
      </c>
      <c r="D15" s="2">
        <f t="shared" si="0"/>
        <v>0</v>
      </c>
      <c r="E15" s="3">
        <v>12000000</v>
      </c>
    </row>
    <row r="16" spans="1:5" ht="37.5" customHeight="1" thickBot="1" x14ac:dyDescent="0.3">
      <c r="A16" s="30" t="s">
        <v>18</v>
      </c>
      <c r="B16" s="22"/>
      <c r="C16" s="13">
        <f>SUBTOTAL(9,C10:C15)</f>
        <v>66184772</v>
      </c>
      <c r="D16" s="14">
        <f t="shared" ref="D16:E16" si="2">SUBTOTAL(9,D10:D15)</f>
        <v>0</v>
      </c>
      <c r="E16" s="15">
        <f t="shared" si="2"/>
        <v>66184772</v>
      </c>
    </row>
    <row r="17" spans="1:6" ht="37.5" hidden="1" customHeight="1" thickTop="1" x14ac:dyDescent="0.2">
      <c r="A17" s="29" t="s">
        <v>71</v>
      </c>
      <c r="B17" s="22">
        <v>3610</v>
      </c>
      <c r="C17" s="9">
        <v>0</v>
      </c>
      <c r="D17" s="2">
        <f t="shared" ref="D17" si="3">E17-C17</f>
        <v>0</v>
      </c>
      <c r="E17" s="3">
        <v>0</v>
      </c>
    </row>
    <row r="18" spans="1:6" ht="37.5" hidden="1" customHeight="1" x14ac:dyDescent="0.2">
      <c r="A18" s="29" t="s">
        <v>44</v>
      </c>
      <c r="B18" s="22" t="s">
        <v>22</v>
      </c>
      <c r="C18" s="9">
        <v>0</v>
      </c>
      <c r="D18" s="2">
        <f t="shared" si="0"/>
        <v>0</v>
      </c>
      <c r="E18" s="3">
        <v>0</v>
      </c>
    </row>
    <row r="19" spans="1:6" ht="37.5" customHeight="1" thickTop="1" x14ac:dyDescent="0.2">
      <c r="A19" s="29" t="s">
        <v>78</v>
      </c>
      <c r="B19" s="22">
        <v>3650</v>
      </c>
      <c r="C19" s="9">
        <v>3178191</v>
      </c>
      <c r="D19" s="2">
        <f t="shared" ref="D19" si="4">E19-C19</f>
        <v>0</v>
      </c>
      <c r="E19" s="3">
        <v>3178191</v>
      </c>
    </row>
    <row r="20" spans="1:6" ht="37.5" hidden="1" customHeight="1" x14ac:dyDescent="0.2">
      <c r="A20" s="29" t="s">
        <v>45</v>
      </c>
      <c r="B20" s="22" t="s">
        <v>23</v>
      </c>
      <c r="C20" s="9">
        <v>0</v>
      </c>
      <c r="D20" s="2">
        <f t="shared" si="0"/>
        <v>0</v>
      </c>
      <c r="E20" s="3">
        <v>0</v>
      </c>
    </row>
    <row r="21" spans="1:6" ht="37.5" hidden="1" customHeight="1" x14ac:dyDescent="0.2">
      <c r="A21" s="29" t="s">
        <v>46</v>
      </c>
      <c r="B21" s="22" t="s">
        <v>24</v>
      </c>
      <c r="C21" s="9">
        <v>0</v>
      </c>
      <c r="D21" s="2">
        <f t="shared" si="0"/>
        <v>0</v>
      </c>
      <c r="E21" s="3">
        <v>0</v>
      </c>
    </row>
    <row r="22" spans="1:6" ht="37.5" hidden="1" customHeight="1" x14ac:dyDescent="0.2">
      <c r="A22" s="29" t="s">
        <v>47</v>
      </c>
      <c r="B22" s="22" t="s">
        <v>25</v>
      </c>
      <c r="C22" s="9">
        <v>0</v>
      </c>
      <c r="D22" s="2">
        <f t="shared" si="0"/>
        <v>0</v>
      </c>
      <c r="E22" s="3">
        <v>0</v>
      </c>
    </row>
    <row r="23" spans="1:6" ht="37.5" hidden="1" customHeight="1" x14ac:dyDescent="0.2">
      <c r="A23" s="29" t="s">
        <v>48</v>
      </c>
      <c r="B23" s="22" t="s">
        <v>26</v>
      </c>
      <c r="C23" s="9">
        <v>0</v>
      </c>
      <c r="D23" s="2">
        <f t="shared" si="0"/>
        <v>0</v>
      </c>
      <c r="E23" s="3">
        <v>0</v>
      </c>
    </row>
    <row r="24" spans="1:6" ht="37.5" hidden="1" customHeight="1" x14ac:dyDescent="0.2">
      <c r="A24" s="29" t="s">
        <v>49</v>
      </c>
      <c r="B24" s="22" t="s">
        <v>27</v>
      </c>
      <c r="C24" s="9">
        <v>0</v>
      </c>
      <c r="D24" s="2">
        <f t="shared" si="0"/>
        <v>0</v>
      </c>
      <c r="E24" s="3">
        <v>0</v>
      </c>
    </row>
    <row r="25" spans="1:6" ht="37.5" hidden="1" customHeight="1" x14ac:dyDescent="0.2">
      <c r="A25" s="29" t="s">
        <v>50</v>
      </c>
      <c r="B25" s="22" t="s">
        <v>28</v>
      </c>
      <c r="C25" s="9">
        <v>0</v>
      </c>
      <c r="D25" s="2">
        <f t="shared" si="0"/>
        <v>0</v>
      </c>
      <c r="E25" s="3">
        <v>0</v>
      </c>
      <c r="F25" s="4"/>
    </row>
    <row r="26" spans="1:6" ht="37.5" hidden="1" customHeight="1" x14ac:dyDescent="0.2">
      <c r="A26" s="29" t="s">
        <v>51</v>
      </c>
      <c r="B26" s="22" t="s">
        <v>29</v>
      </c>
      <c r="C26" s="9">
        <v>0</v>
      </c>
      <c r="D26" s="2">
        <f t="shared" si="0"/>
        <v>0</v>
      </c>
      <c r="E26" s="3">
        <v>0</v>
      </c>
      <c r="F26" s="4"/>
    </row>
    <row r="27" spans="1:6" ht="37.5" customHeight="1" thickBot="1" x14ac:dyDescent="0.3">
      <c r="A27" s="12" t="s">
        <v>19</v>
      </c>
      <c r="B27" s="22"/>
      <c r="C27" s="13">
        <f>SUBTOTAL(9,C17:C26)</f>
        <v>3178191</v>
      </c>
      <c r="D27" s="14">
        <f>SUBTOTAL(9,D17:D26)</f>
        <v>0</v>
      </c>
      <c r="E27" s="15">
        <f>SUBTOTAL(9,E17:E26)</f>
        <v>3178191</v>
      </c>
      <c r="F27" s="4"/>
    </row>
    <row r="28" spans="1:6" ht="37.5" customHeight="1" thickTop="1" x14ac:dyDescent="0.2">
      <c r="A28" s="29" t="s">
        <v>72</v>
      </c>
      <c r="B28" s="22"/>
      <c r="C28" s="9">
        <v>127313293.76000001</v>
      </c>
      <c r="D28" s="2">
        <f t="shared" si="0"/>
        <v>0</v>
      </c>
      <c r="E28" s="3">
        <v>127313293.76000001</v>
      </c>
    </row>
    <row r="29" spans="1:6" ht="37.5" hidden="1" customHeight="1" x14ac:dyDescent="0.2">
      <c r="A29" s="29" t="s">
        <v>70</v>
      </c>
      <c r="B29" s="22"/>
      <c r="C29" s="9">
        <v>0</v>
      </c>
      <c r="D29" s="2">
        <f t="shared" si="0"/>
        <v>0</v>
      </c>
      <c r="E29" s="3">
        <v>0</v>
      </c>
    </row>
    <row r="30" spans="1:6" ht="37.5" customHeight="1" thickBot="1" x14ac:dyDescent="0.3">
      <c r="A30" s="39" t="s">
        <v>12</v>
      </c>
      <c r="B30" s="23"/>
      <c r="C30" s="13">
        <f>SUBTOTAL(9,C3:C29)</f>
        <v>199122429.75999999</v>
      </c>
      <c r="D30" s="14">
        <f>SUBTOTAL(9,D3:D29)</f>
        <v>0</v>
      </c>
      <c r="E30" s="15">
        <f>SUBTOTAL(9,E3:E29)</f>
        <v>199122429.75999999</v>
      </c>
    </row>
    <row r="31" spans="1:6" x14ac:dyDescent="0.2">
      <c r="A31" s="5"/>
      <c r="B31" s="18" t="str">
        <f t="shared" ref="B31" si="5">RIGHT(A31,4)</f>
        <v/>
      </c>
      <c r="C31" s="2"/>
      <c r="D31" s="2"/>
      <c r="E31" s="2"/>
    </row>
    <row r="32" spans="1:6" x14ac:dyDescent="0.2">
      <c r="A32" s="5"/>
      <c r="B32" s="19"/>
      <c r="C32" s="2"/>
      <c r="D32" s="2"/>
      <c r="E32" s="2">
        <v>0</v>
      </c>
    </row>
    <row r="33" spans="1:5" x14ac:dyDescent="0.2">
      <c r="A33" s="5"/>
      <c r="B33" s="19"/>
      <c r="C33" s="2"/>
      <c r="D33" s="2"/>
      <c r="E33" s="2"/>
    </row>
    <row r="34" spans="1:5" x14ac:dyDescent="0.2">
      <c r="A34" s="5"/>
      <c r="B34" s="19"/>
      <c r="C34" s="2"/>
      <c r="D34" s="2"/>
      <c r="E34" s="2"/>
    </row>
    <row r="35" spans="1:5" x14ac:dyDescent="0.2">
      <c r="A35" s="6"/>
      <c r="B35" s="18"/>
      <c r="C35" s="7"/>
      <c r="D35" s="2"/>
      <c r="E35" s="7"/>
    </row>
    <row r="36" spans="1:5" x14ac:dyDescent="0.2">
      <c r="A36" s="6"/>
      <c r="B36" s="18"/>
      <c r="C36" s="2"/>
      <c r="D36" s="2"/>
      <c r="E36" s="2"/>
    </row>
    <row r="37" spans="1:5" x14ac:dyDescent="0.2">
      <c r="A37" s="7"/>
      <c r="B37" s="20"/>
      <c r="C37" s="7"/>
      <c r="D37" s="7"/>
      <c r="E37" s="7"/>
    </row>
    <row r="38" spans="1:5" x14ac:dyDescent="0.2">
      <c r="A38" s="7"/>
      <c r="B38" s="20"/>
      <c r="C38" s="7"/>
      <c r="D38" s="7"/>
      <c r="E38" s="7"/>
    </row>
    <row r="39" spans="1:5" x14ac:dyDescent="0.2">
      <c r="A39" s="7"/>
      <c r="B39" s="20"/>
      <c r="C39" s="7"/>
      <c r="D39" s="7"/>
      <c r="E39" s="7"/>
    </row>
    <row r="40" spans="1:5" x14ac:dyDescent="0.2">
      <c r="A40" s="7"/>
      <c r="B40" s="20"/>
      <c r="C40" s="7"/>
      <c r="D40" s="7"/>
      <c r="E40" s="7"/>
    </row>
    <row r="41" spans="1:5" x14ac:dyDescent="0.2">
      <c r="A41" s="7"/>
      <c r="B41" s="20"/>
      <c r="C41" s="7"/>
      <c r="D41" s="7"/>
      <c r="E41" s="7"/>
    </row>
    <row r="42" spans="1:5" x14ac:dyDescent="0.2">
      <c r="A42" s="7"/>
      <c r="B42" s="20"/>
      <c r="C42" s="7"/>
      <c r="D42" s="7"/>
      <c r="E42" s="7"/>
    </row>
    <row r="43" spans="1:5" x14ac:dyDescent="0.2">
      <c r="A43" s="7"/>
      <c r="B43" s="20"/>
      <c r="C43" s="7"/>
      <c r="D43" s="7"/>
      <c r="E43" s="7"/>
    </row>
    <row r="44" spans="1:5" x14ac:dyDescent="0.2">
      <c r="A44" s="7"/>
      <c r="B44" s="20"/>
      <c r="C44" s="7"/>
      <c r="D44" s="7"/>
      <c r="E44" s="7"/>
    </row>
    <row r="45" spans="1:5" x14ac:dyDescent="0.2">
      <c r="A45" s="7"/>
      <c r="B45" s="20"/>
      <c r="C45" s="7"/>
      <c r="D45" s="7"/>
      <c r="E45" s="7"/>
    </row>
    <row r="46" spans="1:5" x14ac:dyDescent="0.2">
      <c r="A46" s="7"/>
      <c r="B46" s="20"/>
      <c r="C46" s="7"/>
      <c r="D46" s="7"/>
      <c r="E46" s="7"/>
    </row>
    <row r="47" spans="1:5" x14ac:dyDescent="0.2">
      <c r="A47" s="7"/>
      <c r="B47" s="20"/>
      <c r="C47" s="7"/>
      <c r="D47" s="7"/>
      <c r="E47" s="7"/>
    </row>
    <row r="48" spans="1:5" x14ac:dyDescent="0.2">
      <c r="A48" s="7"/>
      <c r="B48" s="20"/>
      <c r="C48" s="7"/>
      <c r="D48" s="7"/>
      <c r="E48" s="7"/>
    </row>
    <row r="49" spans="1:5" x14ac:dyDescent="0.2">
      <c r="A49" s="7"/>
      <c r="B49" s="20"/>
      <c r="C49" s="7"/>
      <c r="D49" s="7"/>
      <c r="E49" s="7"/>
    </row>
    <row r="50" spans="1:5" x14ac:dyDescent="0.2">
      <c r="A50" s="7"/>
      <c r="B50" s="20"/>
      <c r="C50" s="7"/>
      <c r="D50" s="7"/>
      <c r="E50" s="7"/>
    </row>
    <row r="51" spans="1:5" x14ac:dyDescent="0.2">
      <c r="A51" s="7"/>
      <c r="B51" s="20"/>
      <c r="C51" s="7"/>
      <c r="D51" s="7"/>
      <c r="E51" s="7"/>
    </row>
    <row r="52" spans="1:5" x14ac:dyDescent="0.2">
      <c r="A52" s="7"/>
      <c r="B52" s="20"/>
      <c r="C52" s="7"/>
      <c r="D52" s="7"/>
      <c r="E52" s="7"/>
    </row>
    <row r="53" spans="1:5" x14ac:dyDescent="0.2">
      <c r="A53" s="7"/>
      <c r="B53" s="20"/>
      <c r="C53" s="7"/>
      <c r="D53" s="7"/>
      <c r="E53" s="7"/>
    </row>
    <row r="54" spans="1:5" x14ac:dyDescent="0.2">
      <c r="A54" s="7"/>
      <c r="B54" s="20"/>
      <c r="C54" s="7"/>
      <c r="D54" s="7"/>
      <c r="E54" s="7"/>
    </row>
    <row r="55" spans="1:5" x14ac:dyDescent="0.2">
      <c r="A55" s="7"/>
      <c r="B55" s="20"/>
      <c r="C55" s="7"/>
      <c r="D55" s="7"/>
      <c r="E55" s="7"/>
    </row>
    <row r="56" spans="1:5" x14ac:dyDescent="0.2">
      <c r="A56" s="7"/>
      <c r="B56" s="20"/>
      <c r="C56" s="7"/>
      <c r="D56" s="7"/>
      <c r="E56" s="7"/>
    </row>
    <row r="57" spans="1:5" x14ac:dyDescent="0.2">
      <c r="A57" s="7"/>
      <c r="B57" s="20"/>
      <c r="C57" s="7"/>
      <c r="D57" s="7"/>
      <c r="E57" s="7"/>
    </row>
    <row r="58" spans="1:5" x14ac:dyDescent="0.2">
      <c r="A58" s="7"/>
      <c r="B58" s="20"/>
      <c r="C58" s="7"/>
      <c r="D58" s="7"/>
      <c r="E58" s="7"/>
    </row>
    <row r="59" spans="1:5" x14ac:dyDescent="0.2">
      <c r="A59" s="7"/>
      <c r="B59" s="20"/>
      <c r="C59" s="7"/>
      <c r="D59" s="7"/>
      <c r="E59" s="7"/>
    </row>
    <row r="60" spans="1:5" x14ac:dyDescent="0.2">
      <c r="A60" s="7"/>
      <c r="B60" s="20"/>
      <c r="C60" s="7"/>
      <c r="D60" s="7"/>
      <c r="E60" s="7"/>
    </row>
    <row r="61" spans="1:5" x14ac:dyDescent="0.2">
      <c r="A61" s="7"/>
      <c r="B61" s="20"/>
      <c r="C61" s="7"/>
      <c r="D61" s="7"/>
      <c r="E61" s="7"/>
    </row>
    <row r="62" spans="1:5" x14ac:dyDescent="0.2">
      <c r="A62" s="7"/>
      <c r="B62" s="20"/>
      <c r="C62" s="7"/>
      <c r="D62" s="7"/>
      <c r="E62" s="7"/>
    </row>
    <row r="63" spans="1:5" x14ac:dyDescent="0.2">
      <c r="A63" s="7"/>
      <c r="B63" s="20"/>
      <c r="C63" s="7"/>
      <c r="D63" s="7"/>
      <c r="E63" s="7"/>
    </row>
    <row r="64" spans="1:5" x14ac:dyDescent="0.2">
      <c r="A64" s="7"/>
      <c r="B64" s="20"/>
      <c r="C64" s="7"/>
      <c r="D64" s="7"/>
      <c r="E64" s="7"/>
    </row>
    <row r="65" spans="1:5" x14ac:dyDescent="0.2">
      <c r="A65" s="7"/>
      <c r="B65" s="20"/>
      <c r="C65" s="7"/>
      <c r="D65" s="7"/>
      <c r="E65" s="7"/>
    </row>
    <row r="66" spans="1:5" x14ac:dyDescent="0.2">
      <c r="A66" s="7"/>
      <c r="B66" s="20"/>
      <c r="C66" s="7"/>
      <c r="D66" s="7"/>
      <c r="E66" s="7"/>
    </row>
    <row r="67" spans="1:5" x14ac:dyDescent="0.2">
      <c r="A67" s="7"/>
      <c r="B67" s="20"/>
      <c r="C67" s="7"/>
      <c r="D67" s="7"/>
      <c r="E67" s="7"/>
    </row>
    <row r="68" spans="1:5" x14ac:dyDescent="0.2">
      <c r="A68" s="7"/>
      <c r="B68" s="20"/>
      <c r="C68" s="7"/>
      <c r="D68" s="7"/>
      <c r="E68" s="7"/>
    </row>
    <row r="69" spans="1:5" x14ac:dyDescent="0.2">
      <c r="A69" s="7"/>
      <c r="B69" s="20"/>
      <c r="C69" s="7"/>
      <c r="D69" s="7"/>
      <c r="E69" s="7"/>
    </row>
    <row r="70" spans="1:5" x14ac:dyDescent="0.2">
      <c r="A70" s="7"/>
      <c r="B70" s="20"/>
      <c r="C70" s="7"/>
      <c r="D70" s="7"/>
      <c r="E70" s="7"/>
    </row>
    <row r="71" spans="1:5" x14ac:dyDescent="0.2">
      <c r="A71" s="7"/>
      <c r="B71" s="20"/>
      <c r="C71" s="7"/>
      <c r="D71" s="7"/>
      <c r="E71" s="7"/>
    </row>
  </sheetData>
  <mergeCells count="1">
    <mergeCell ref="A1:E1"/>
  </mergeCells>
  <printOptions horizontalCentered="1"/>
  <pageMargins left="1" right="1" top="1" bottom="1" header="0.5" footer="0.5"/>
  <pageSetup scale="76" orientation="landscape" r:id="rId1"/>
  <headerFooter scaleWithDoc="0">
    <oddFooter>&amp;L&amp;A&amp;CPage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zoomScaleNormal="100" workbookViewId="0">
      <selection activeCell="E19" sqref="E19"/>
    </sheetView>
  </sheetViews>
  <sheetFormatPr defaultRowHeight="15" x14ac:dyDescent="0.2"/>
  <cols>
    <col min="1" max="1" width="73.42578125" style="7" customWidth="1"/>
    <col min="2" max="2" width="9.140625" style="8" bestFit="1" customWidth="1"/>
    <col min="3" max="3" width="23" style="7" bestFit="1" customWidth="1"/>
    <col min="4" max="4" width="29" style="7" bestFit="1" customWidth="1"/>
    <col min="5" max="5" width="23" style="7" bestFit="1" customWidth="1"/>
    <col min="6" max="6" width="24" style="7" customWidth="1"/>
    <col min="7" max="7" width="15.42578125" style="7" bestFit="1" customWidth="1"/>
    <col min="8" max="16384" width="9.140625" style="7"/>
  </cols>
  <sheetData>
    <row r="1" spans="1:7" ht="39.950000000000003" customHeight="1" thickBot="1" x14ac:dyDescent="0.25">
      <c r="A1" s="46" t="s">
        <v>80</v>
      </c>
      <c r="B1" s="47"/>
      <c r="C1" s="47"/>
      <c r="D1" s="47"/>
      <c r="E1" s="48"/>
    </row>
    <row r="2" spans="1:7" ht="39.950000000000003" customHeight="1" x14ac:dyDescent="0.2">
      <c r="A2" s="45" t="s">
        <v>30</v>
      </c>
      <c r="B2" s="40" t="s">
        <v>13</v>
      </c>
      <c r="C2" s="41" t="s">
        <v>74</v>
      </c>
      <c r="D2" s="41" t="s">
        <v>11</v>
      </c>
      <c r="E2" s="42" t="s">
        <v>75</v>
      </c>
    </row>
    <row r="3" spans="1:7" ht="39.950000000000003" customHeight="1" x14ac:dyDescent="0.2">
      <c r="A3" s="31" t="s">
        <v>53</v>
      </c>
      <c r="B3" s="32">
        <v>610</v>
      </c>
      <c r="C3" s="2">
        <v>526540.21</v>
      </c>
      <c r="D3" s="2">
        <f>E3-C3</f>
        <v>0</v>
      </c>
      <c r="E3" s="3">
        <v>526540.21</v>
      </c>
    </row>
    <row r="4" spans="1:7" ht="39.950000000000003" hidden="1" customHeight="1" x14ac:dyDescent="0.2">
      <c r="A4" s="31" t="s">
        <v>54</v>
      </c>
      <c r="B4" s="33" t="s">
        <v>14</v>
      </c>
      <c r="C4" s="2">
        <v>0</v>
      </c>
      <c r="D4" s="2">
        <f>E4-C4</f>
        <v>0</v>
      </c>
      <c r="E4" s="3">
        <v>0</v>
      </c>
    </row>
    <row r="5" spans="1:7" ht="39.950000000000003" customHeight="1" x14ac:dyDescent="0.2">
      <c r="A5" s="31" t="s">
        <v>55</v>
      </c>
      <c r="B5" s="34">
        <v>630</v>
      </c>
      <c r="C5" s="9">
        <v>98698451.599999994</v>
      </c>
      <c r="D5" s="2">
        <f>E5-C5</f>
        <v>-760694.75</v>
      </c>
      <c r="E5" s="3">
        <v>97937756.849999994</v>
      </c>
    </row>
    <row r="6" spans="1:7" ht="39.950000000000003" customHeight="1" x14ac:dyDescent="0.2">
      <c r="A6" s="31" t="s">
        <v>56</v>
      </c>
      <c r="B6" s="34">
        <v>640</v>
      </c>
      <c r="C6" s="9">
        <v>15183910.34</v>
      </c>
      <c r="D6" s="2">
        <f t="shared" ref="D6:D16" si="0">E6-C6</f>
        <v>-147716.44999999925</v>
      </c>
      <c r="E6" s="3">
        <v>15036193.890000001</v>
      </c>
      <c r="F6" s="10"/>
    </row>
    <row r="7" spans="1:7" ht="39.950000000000003" customHeight="1" x14ac:dyDescent="0.2">
      <c r="A7" s="31" t="s">
        <v>57</v>
      </c>
      <c r="B7" s="34">
        <v>650</v>
      </c>
      <c r="C7" s="9">
        <v>4031064.98</v>
      </c>
      <c r="D7" s="2">
        <f t="shared" si="0"/>
        <v>0</v>
      </c>
      <c r="E7" s="3">
        <v>4031064.98</v>
      </c>
    </row>
    <row r="8" spans="1:7" ht="39.950000000000003" customHeight="1" x14ac:dyDescent="0.2">
      <c r="A8" s="31" t="s">
        <v>58</v>
      </c>
      <c r="B8" s="34">
        <v>660</v>
      </c>
      <c r="C8" s="9">
        <v>7741.4</v>
      </c>
      <c r="D8" s="2">
        <f t="shared" si="0"/>
        <v>0</v>
      </c>
      <c r="E8" s="3">
        <v>7741.4</v>
      </c>
    </row>
    <row r="9" spans="1:7" ht="39.950000000000003" customHeight="1" x14ac:dyDescent="0.2">
      <c r="A9" s="31" t="s">
        <v>59</v>
      </c>
      <c r="B9" s="34">
        <v>670</v>
      </c>
      <c r="C9" s="9">
        <v>9512973.3900000006</v>
      </c>
      <c r="D9" s="2">
        <f t="shared" si="0"/>
        <v>784915.45999999903</v>
      </c>
      <c r="E9" s="3">
        <v>10297888.85</v>
      </c>
    </row>
    <row r="10" spans="1:7" ht="39.950000000000003" customHeight="1" x14ac:dyDescent="0.2">
      <c r="A10" s="31" t="s">
        <v>60</v>
      </c>
      <c r="B10" s="34">
        <v>680</v>
      </c>
      <c r="C10" s="9">
        <v>42461576.159999996</v>
      </c>
      <c r="D10" s="2">
        <f t="shared" si="0"/>
        <v>169515.23000000417</v>
      </c>
      <c r="E10" s="3">
        <v>42631091.390000001</v>
      </c>
      <c r="G10" s="11"/>
    </row>
    <row r="11" spans="1:7" ht="39.950000000000003" customHeight="1" x14ac:dyDescent="0.2">
      <c r="A11" s="31" t="s">
        <v>61</v>
      </c>
      <c r="B11" s="34">
        <v>690</v>
      </c>
      <c r="C11" s="9">
        <v>307944.76</v>
      </c>
      <c r="D11" s="2">
        <f t="shared" si="0"/>
        <v>26658.899999999965</v>
      </c>
      <c r="E11" s="3">
        <v>334603.65999999997</v>
      </c>
    </row>
    <row r="12" spans="1:7" ht="39.950000000000003" customHeight="1" x14ac:dyDescent="0.2">
      <c r="A12" s="31" t="s">
        <v>62</v>
      </c>
      <c r="B12" s="35" t="s">
        <v>15</v>
      </c>
      <c r="C12" s="9">
        <v>3178191</v>
      </c>
      <c r="D12" s="2">
        <f t="shared" si="0"/>
        <v>0</v>
      </c>
      <c r="E12" s="3">
        <v>3178191</v>
      </c>
    </row>
    <row r="13" spans="1:7" ht="39.950000000000003" customHeight="1" x14ac:dyDescent="0.2">
      <c r="A13" s="29" t="s">
        <v>63</v>
      </c>
      <c r="B13" s="35" t="s">
        <v>16</v>
      </c>
      <c r="C13" s="9">
        <v>0</v>
      </c>
      <c r="D13" s="2">
        <f>E13-C13</f>
        <v>0</v>
      </c>
      <c r="E13" s="3">
        <v>0</v>
      </c>
    </row>
    <row r="14" spans="1:7" ht="39.950000000000003" hidden="1" customHeight="1" x14ac:dyDescent="0.2">
      <c r="A14" s="29" t="s">
        <v>64</v>
      </c>
      <c r="B14" s="35" t="s">
        <v>4</v>
      </c>
      <c r="C14" s="9">
        <v>0</v>
      </c>
      <c r="D14" s="2">
        <f>E14-C14</f>
        <v>0</v>
      </c>
      <c r="E14" s="3">
        <v>0</v>
      </c>
    </row>
    <row r="15" spans="1:7" ht="39.950000000000003" hidden="1" customHeight="1" x14ac:dyDescent="0.2">
      <c r="A15" s="29" t="s">
        <v>68</v>
      </c>
      <c r="B15" s="35" t="s">
        <v>69</v>
      </c>
      <c r="C15" s="9">
        <v>0</v>
      </c>
      <c r="D15" s="2">
        <f>E15-C15</f>
        <v>0</v>
      </c>
      <c r="E15" s="3">
        <v>0</v>
      </c>
    </row>
    <row r="16" spans="1:7" ht="39.950000000000003" customHeight="1" thickBot="1" x14ac:dyDescent="0.25">
      <c r="A16" s="12" t="s">
        <v>52</v>
      </c>
      <c r="B16" s="36"/>
      <c r="C16" s="24">
        <f>SUM(C3:C15)</f>
        <v>173908393.83999997</v>
      </c>
      <c r="D16" s="25">
        <f t="shared" si="0"/>
        <v>72678.390000015497</v>
      </c>
      <c r="E16" s="26">
        <f>SUM(E3:E15)</f>
        <v>173981072.22999999</v>
      </c>
      <c r="F16" s="11"/>
    </row>
    <row r="17" spans="1:6" ht="39.950000000000003" customHeight="1" thickTop="1" x14ac:dyDescent="0.2">
      <c r="A17" s="29" t="s">
        <v>66</v>
      </c>
      <c r="B17" s="36">
        <v>910</v>
      </c>
      <c r="C17" s="2">
        <v>5669138</v>
      </c>
      <c r="D17" s="2">
        <f>E17-C17</f>
        <v>0</v>
      </c>
      <c r="E17" s="3">
        <v>5669138</v>
      </c>
      <c r="F17" s="11"/>
    </row>
    <row r="18" spans="1:6" ht="39.950000000000003" customHeight="1" x14ac:dyDescent="0.2">
      <c r="A18" s="29" t="s">
        <v>65</v>
      </c>
      <c r="B18" s="36">
        <v>920</v>
      </c>
      <c r="C18" s="2">
        <v>16086673</v>
      </c>
      <c r="D18" s="2">
        <f>E18-C18</f>
        <v>0</v>
      </c>
      <c r="E18" s="3">
        <f>11213576+4873097</f>
        <v>16086673</v>
      </c>
      <c r="F18" s="11"/>
    </row>
    <row r="19" spans="1:6" ht="39.950000000000003" hidden="1" customHeight="1" x14ac:dyDescent="0.2">
      <c r="A19" s="29" t="s">
        <v>67</v>
      </c>
      <c r="B19" s="36">
        <v>930</v>
      </c>
      <c r="C19" s="2">
        <v>0</v>
      </c>
      <c r="D19" s="2">
        <f>E19-C19</f>
        <v>0</v>
      </c>
      <c r="E19" s="3">
        <v>0</v>
      </c>
      <c r="F19" s="11"/>
    </row>
    <row r="20" spans="1:6" ht="39.950000000000003" customHeight="1" x14ac:dyDescent="0.2">
      <c r="A20" s="29" t="s">
        <v>79</v>
      </c>
      <c r="B20" s="36">
        <v>950</v>
      </c>
      <c r="C20" s="2">
        <v>3178191</v>
      </c>
      <c r="D20" s="2">
        <f>E20-C20</f>
        <v>0</v>
      </c>
      <c r="E20" s="3">
        <v>3178191</v>
      </c>
      <c r="F20" s="11"/>
    </row>
    <row r="21" spans="1:6" ht="39.950000000000003" customHeight="1" x14ac:dyDescent="0.2">
      <c r="A21" s="29" t="s">
        <v>73</v>
      </c>
      <c r="B21" s="36">
        <v>2720</v>
      </c>
      <c r="C21" s="2">
        <v>280033.91999999998</v>
      </c>
      <c r="D21" s="2">
        <f>E21-C21</f>
        <v>-72678.390000000014</v>
      </c>
      <c r="E21" s="3">
        <f>280033.92-72678.39</f>
        <v>207355.52999999997</v>
      </c>
      <c r="F21" s="11"/>
    </row>
    <row r="22" spans="1:6" ht="39.950000000000003" customHeight="1" thickBot="1" x14ac:dyDescent="0.3">
      <c r="A22" s="38" t="s">
        <v>31</v>
      </c>
      <c r="B22" s="37"/>
      <c r="C22" s="16">
        <f>SUM(C16:C21)</f>
        <v>199122429.75999996</v>
      </c>
      <c r="D22" s="27">
        <f>ROUND(SUM(D16:D21),2)</f>
        <v>0</v>
      </c>
      <c r="E22" s="28">
        <f>SUM(E16:E21)</f>
        <v>199122429.75999999</v>
      </c>
    </row>
    <row r="23" spans="1:6" x14ac:dyDescent="0.2">
      <c r="E23" s="11"/>
    </row>
    <row r="24" spans="1:6" x14ac:dyDescent="0.2">
      <c r="A24" s="49"/>
      <c r="B24" s="50"/>
      <c r="C24" s="50"/>
      <c r="D24" s="50"/>
      <c r="E24" s="50"/>
    </row>
    <row r="27" spans="1:6" x14ac:dyDescent="0.2">
      <c r="C27" s="11"/>
    </row>
  </sheetData>
  <mergeCells count="2">
    <mergeCell ref="A24:E24"/>
    <mergeCell ref="A1:E1"/>
  </mergeCells>
  <printOptions horizontalCentered="1"/>
  <pageMargins left="1" right="1" top="1" bottom="1" header="0.5" footer="0.5"/>
  <pageSetup scale="67" orientation="landscape" r:id="rId1"/>
  <headerFooter scaleWithDoc="0">
    <oddFooter>&amp;L&amp;A&amp;CPage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Revenue</vt:lpstr>
      <vt:lpstr>Appropriations</vt:lpstr>
      <vt:lpstr>Appropriations!Print_Area</vt:lpstr>
      <vt:lpstr>Revenue!Print_Area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O'Steen</dc:creator>
  <cp:lastModifiedBy>Karen O'Steen</cp:lastModifiedBy>
  <cp:lastPrinted>2019-05-20T21:46:26Z</cp:lastPrinted>
  <dcterms:created xsi:type="dcterms:W3CDTF">2017-08-18T20:07:36Z</dcterms:created>
  <dcterms:modified xsi:type="dcterms:W3CDTF">2019-05-22T19:12:25Z</dcterms:modified>
</cp:coreProperties>
</file>