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99" r:id="rId6"/>
  </sheets>
  <definedNames>
    <definedName name="_xlnm._FilterDatabase" localSheetId="5" hidden="1">'GL5022'!$A$5:$R$36</definedName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62913"/>
</workbook>
</file>

<file path=xl/calcChain.xml><?xml version="1.0" encoding="utf-8"?>
<calcChain xmlns="http://schemas.openxmlformats.org/spreadsheetml/2006/main">
  <c r="M6" i="99" l="1"/>
  <c r="M7" i="99"/>
  <c r="M8" i="99"/>
  <c r="M38" i="99" s="1"/>
  <c r="M9" i="99"/>
  <c r="M10" i="99"/>
  <c r="M11" i="99"/>
  <c r="M12" i="99"/>
  <c r="M13" i="99"/>
  <c r="M14" i="99"/>
  <c r="M15" i="99"/>
  <c r="M16" i="99"/>
  <c r="M17" i="99"/>
  <c r="M18" i="99"/>
  <c r="M19" i="99"/>
  <c r="M20" i="99"/>
  <c r="M21" i="99"/>
  <c r="M22" i="99"/>
  <c r="M23" i="99"/>
  <c r="M24" i="99"/>
  <c r="M25" i="99"/>
  <c r="M26" i="99"/>
  <c r="M27" i="99"/>
  <c r="M28" i="99"/>
  <c r="M29" i="99"/>
  <c r="M30" i="99"/>
  <c r="M31" i="99"/>
  <c r="M32" i="99"/>
  <c r="M33" i="99"/>
  <c r="M34" i="99"/>
  <c r="M35" i="99"/>
  <c r="M36" i="99"/>
  <c r="M37" i="99"/>
  <c r="H22" i="1" l="1"/>
  <c r="J7" i="69" l="1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29" i="1" l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D29" i="1" s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<sst xmlns="http://schemas.openxmlformats.org/spreadsheetml/2006/main" count="679" uniqueCount="276">
  <si>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</si>
  <si>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</si>
  <si>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</si>
  <si>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</si>
  <si>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</si>
  <si>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</si>
  <si>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</si>
  <si>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</si>
  <si>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</si>
  <si>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</si>
  <si>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</si>
  <si>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</si>
  <si>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</si>
  <si>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</si>
  <si>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</si>
  <si>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</si>
  <si>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</si>
  <si>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</si>
  <si>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</si>
  <si>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</si>
  <si>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</si>
  <si>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</si>
  <si>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</si>
  <si>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</si>
  <si>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</si>
  <si>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</si>
  <si>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</si>
  <si>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</si>
  <si>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</si>
  <si>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</si>
  <si>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</si>
  <si>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</si>
  <si>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</si>
  <si>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</si>
  <si>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</si>
  <si>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</si>
  <si>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</si>
  <si>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</si>
  <si>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</si>
  <si>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</si>
  <si>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</si>
  <si>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</si>
  <si>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</si>
  <si>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</si>
  <si>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</si>
  <si>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</si>
  <si>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</si>
  <si>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</si>
  <si>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</si>
  <si>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</si>
  <si>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</si>
  <si>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</si>
  <si>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</si>
  <si>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</si>
  <si>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</si>
  <si>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</si>
  <si>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</si>
  <si>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</si>
  <si>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</si>
  <si>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</si>
  <si>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</si>
  <si>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</si>
  <si>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</si>
  <si>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</si>
  <si>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</si>
  <si>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</si>
  <si>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</si>
  <si>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</si>
  <si>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</si>
  <si>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</si>
  <si>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</si>
  <si>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</si>
  <si>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</si>
  <si>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</si>
  <si>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</si>
  <si>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</si>
  <si>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</si>
  <si>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</si>
  <si>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</si>
  <si>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</si>
  <si>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</si>
  <si>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</si>
  <si>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</si>
  <si>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</si>
  <si>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</si>
  <si>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</si>
  <si>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</si>
  <si>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</si>
  <si>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</si>
  <si>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</si>
  <si>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</si>
  <si>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</si>
  <si>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</si>
  <si>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</si>
  <si>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</si>
  <si>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</si>
  <si>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</si>
  <si>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</si>
  <si>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</si>
  <si>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</si>
  <si>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</si>
  <si>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</si>
  <si>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</si>
  <si>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</si>
  <si>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</si>
  <si>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</si>
  <si>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</si>
  <si>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</si>
  <si>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</si>
  <si>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</si>
  <si>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</si>
  <si>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</si>
  <si>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</si>
  <si>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</si>
  <si>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</si>
  <si>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</si>
  <si>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</si>
  <si>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</si>
  <si>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</si>
  <si>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</si>
  <si>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</si>
  <si>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</si>
  <si>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</si>
  <si>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</si>
  <si>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</si>
  <si>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</si>
  <si>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</si>
  <si>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</si>
  <si>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</si>
  <si>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</si>
  <si>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</si>
  <si>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</si>
  <si>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</si>
  <si>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</si>
  <si>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</si>
  <si>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</si>
  <si>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</si>
  <si>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</si>
  <si>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</si>
  <si>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</si>
  <si>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</si>
  <si>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7300</t>
  </si>
  <si>
    <t>728</t>
  </si>
  <si>
    <t>5300</t>
  </si>
  <si>
    <t>3315</t>
  </si>
  <si>
    <t>Fund</t>
  </si>
  <si>
    <t>5300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</si>
  <si>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</si>
  <si>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</si>
  <si>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</si>
  <si>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</si>
  <si>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</si>
  <si>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</si>
  <si>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</si>
  <si>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</si>
  <si>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</si>
  <si>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</si>
  <si>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</si>
  <si>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</si>
  <si>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</si>
  <si>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</si>
  <si>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</si>
  <si>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</si>
  <si>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</si>
  <si>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</si>
  <si>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</si>
  <si>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</si>
  <si>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</si>
  <si>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</si>
  <si>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</si>
  <si>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</si>
  <si>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</si>
  <si>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</si>
  <si>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</si>
  <si>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</si>
  <si>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</si>
  <si>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</si>
  <si>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</si>
  <si>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</si>
  <si>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</si>
  <si>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Year</t>
  </si>
  <si>
    <t>Capital Proj</t>
  </si>
  <si>
    <t>Program</t>
  </si>
  <si>
    <t>Cost Center</t>
  </si>
  <si>
    <t>Object</t>
  </si>
  <si>
    <t>Functn</t>
  </si>
  <si>
    <t>STAND ALONE VPK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</si>
  <si>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</si>
  <si>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</si>
  <si>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</si>
  <si>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</si>
  <si>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</si>
  <si>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</si>
  <si>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</si>
  <si>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</si>
  <si>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</si>
  <si>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</si>
  <si>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</si>
  <si>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</si>
  <si>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</si>
  <si>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</si>
  <si>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</si>
  <si>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</si>
  <si>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</si>
  <si>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</si>
  <si>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</si>
  <si>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</si>
  <si>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</si>
  <si>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</si>
  <si>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</si>
  <si>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</si>
  <si>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</si>
  <si>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</si>
  <si>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</si>
  <si>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</si>
  <si>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TECH TOTS</t>
  </si>
  <si>
    <t>TOTAL REVENUE, TRANSFERS AND BEG. FUND BALANCE</t>
  </si>
  <si>
    <t>TOTAL APPROPRIATIONS, TRANSFERS AND EST. ENDING FUND BALANCE</t>
  </si>
  <si>
    <t>350</t>
  </si>
  <si>
    <t>701</t>
  </si>
  <si>
    <t>Net Amount</t>
  </si>
  <si>
    <t>703</t>
  </si>
  <si>
    <t>717</t>
  </si>
  <si>
    <t>707</t>
  </si>
  <si>
    <t>7900 Total</t>
  </si>
  <si>
    <t>7900</t>
  </si>
  <si>
    <t>373</t>
  </si>
  <si>
    <t>Postage</t>
  </si>
  <si>
    <t>6100 Total</t>
  </si>
  <si>
    <t>6100</t>
  </si>
  <si>
    <t>720</t>
  </si>
  <si>
    <t>704</t>
  </si>
  <si>
    <t>706</t>
  </si>
  <si>
    <t>2669713</t>
  </si>
  <si>
    <t>1/9/2019</t>
  </si>
  <si>
    <t>Additional Outside Sign</t>
  </si>
  <si>
    <t>BU029469</t>
  </si>
  <si>
    <t>7400 Total</t>
  </si>
  <si>
    <t>672</t>
  </si>
  <si>
    <t>2688831</t>
  </si>
  <si>
    <t>1/25/2019</t>
  </si>
  <si>
    <t>Wonderlic tests for CTE</t>
  </si>
  <si>
    <t>BU029724</t>
  </si>
  <si>
    <t>Computer Switch</t>
  </si>
  <si>
    <t>369</t>
  </si>
  <si>
    <t>644</t>
  </si>
  <si>
    <t>2673508</t>
  </si>
  <si>
    <t>1/11/2019</t>
  </si>
  <si>
    <t>Postage Machine-1098 Mailing</t>
  </si>
  <si>
    <t>BU029514</t>
  </si>
  <si>
    <t>2668765</t>
  </si>
  <si>
    <t>1/8/2019</t>
  </si>
  <si>
    <t>BU029453</t>
  </si>
  <si>
    <t>E002115</t>
  </si>
  <si>
    <t>2676104</t>
  </si>
  <si>
    <t>1/14/2019</t>
  </si>
  <si>
    <t>December pcard - test coor due</t>
  </si>
  <si>
    <t>BU029545</t>
  </si>
  <si>
    <t>2688832</t>
  </si>
  <si>
    <t>Square for WR</t>
  </si>
  <si>
    <t>BU029728</t>
  </si>
  <si>
    <t>WR POS Kitchen Setup</t>
  </si>
  <si>
    <t>Tow ambulance from N Campus</t>
  </si>
  <si>
    <t>December pcard - ASE test</t>
  </si>
  <si>
    <t>Student supplies for LPN</t>
  </si>
  <si>
    <t>FISDAP for PSC</t>
  </si>
  <si>
    <t>Class supplies for Ag-Science</t>
  </si>
  <si>
    <t>691</t>
  </si>
  <si>
    <t>Annual Dues for Culinary Arts</t>
  </si>
  <si>
    <t>From 1/1/2019 to 1/31/2019</t>
  </si>
  <si>
    <t>JANUARY BUDGET PROPOSAL</t>
  </si>
  <si>
    <t>ACTIVITY THRU DECEMBER</t>
  </si>
  <si>
    <t>ADOPTED BUDGET        AS OF DECEMBER 2018</t>
  </si>
  <si>
    <t>ADOPTED BUDGET               AS OF DECEMBER 2018</t>
  </si>
  <si>
    <t>AMENDMENT 2019-FCTC-06         ST. JOHNS COUNTY SCHOOL DISTRICT FY 2018-2019 APPROPRIATIONS BUDGET         JANUARY 31, 2019</t>
  </si>
  <si>
    <t>AMENDMENT 2019-FCTC-06       ST. JOHNS COUNTY SCHOOL DISTRICT FY 2018-2019 REVENUE BUDGET       JANUARY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</si>
</sst>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1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10"/>
      <name val="Ariel"/>
    </font>
    <font>
      <b/>
      <sz val="10"/>
      <name val="Arie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6" fillId="0" borderId="0"/>
    <xf numFmtId="0" fontId="47" fillId="0" borderId="0"/>
  </cellStyleXfs>
  <cellXfs count="136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8" fillId="2" borderId="1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24"/>
    <xf numFmtId="43" fontId="13" fillId="0" borderId="0" xfId="24" applyNumberFormat="1"/>
    <xf numFmtId="49" fontId="49" fillId="0" borderId="0" xfId="24" applyNumberFormat="1" applyFont="1"/>
    <xf numFmtId="43" fontId="50" fillId="0" borderId="0" xfId="24" applyNumberFormat="1" applyFont="1"/>
    <xf numFmtId="43" fontId="49" fillId="0" borderId="0" xfId="24" applyNumberFormat="1" applyFont="1"/>
    <xf numFmtId="49" fontId="50" fillId="0" borderId="0" xfId="24" applyNumberFormat="1" applyFont="1"/>
    <xf numFmtId="49" fontId="50" fillId="5" borderId="9" xfId="24" applyNumberFormat="1" applyFont="1" applyFill="1" applyBorder="1" applyAlignment="1">
      <alignment horizontal="center"/>
    </xf>
    <xf numFmtId="43" fontId="50" fillId="5" borderId="9" xfId="24" applyNumberFormat="1" applyFont="1" applyFill="1" applyBorder="1" applyAlignment="1">
      <alignment horizontal="center"/>
    </xf>
  </cellXfs>
  <cellStyles count="39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5" zoomScaleNormal="75" workbookViewId="0">
      <selection activeCell="J12" sqref="J12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16" t="s">
        <v>275</v>
      </c>
      <c r="F1" s="117"/>
      <c r="G1" s="117"/>
      <c r="H1" s="117"/>
      <c r="I1" s="117"/>
      <c r="J1" s="118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188</v>
      </c>
      <c r="F2" s="4" t="s">
        <v>211</v>
      </c>
      <c r="G2" s="4" t="s">
        <v>271</v>
      </c>
      <c r="H2" s="115" t="s">
        <v>273</v>
      </c>
      <c r="I2" s="4" t="s">
        <v>102</v>
      </c>
      <c r="J2" s="97" t="s">
        <v>270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158</v>
      </c>
      <c r="B11" s="6" t="s">
        <v>16</v>
      </c>
      <c r="E11" s="103" t="s">
        <v>159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144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173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190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160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174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217</v>
      </c>
      <c r="B27" s="6" t="s">
        <v>16</v>
      </c>
      <c r="C27" s="7" t="s">
        <v>99</v>
      </c>
      <c r="E27" s="104" t="s">
        <v>175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176</v>
      </c>
      <c r="B28" s="6" t="s">
        <v>16</v>
      </c>
      <c r="E28" s="104" t="s">
        <v>177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142</v>
      </c>
      <c r="E31" s="104" t="s">
        <v>213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161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178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214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216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5"/>
  <sheetViews>
    <sheetView zoomScale="75" zoomScaleNormal="75" workbookViewId="0">
      <selection activeCell="J12" sqref="J12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1" t="s">
        <v>274</v>
      </c>
      <c r="B1" s="122"/>
      <c r="C1" s="122"/>
      <c r="D1" s="122"/>
      <c r="E1" s="122"/>
      <c r="F1" s="122"/>
      <c r="G1" s="122"/>
      <c r="H1" s="123"/>
    </row>
    <row r="2" spans="1:10" ht="66.75" customHeight="1">
      <c r="A2" s="119" t="s">
        <v>188</v>
      </c>
      <c r="B2" s="120"/>
      <c r="C2" s="28" t="s">
        <v>212</v>
      </c>
      <c r="D2" s="29" t="s">
        <v>271</v>
      </c>
      <c r="E2" s="29" t="s">
        <v>272</v>
      </c>
      <c r="F2" s="29" t="s">
        <v>103</v>
      </c>
      <c r="G2" s="29" t="s">
        <v>104</v>
      </c>
      <c r="H2" s="90" t="s">
        <v>270</v>
      </c>
      <c r="I2" s="28" t="s">
        <v>20</v>
      </c>
    </row>
    <row r="3" spans="1:10" ht="42.75" customHeight="1">
      <c r="A3" s="112" t="s">
        <v>191</v>
      </c>
      <c r="B3" s="37">
        <v>5000</v>
      </c>
      <c r="C3" s="30">
        <v>2021216</v>
      </c>
      <c r="D3" s="30">
        <f t="shared" ref="D3:D15" si="0">E3-C3</f>
        <v>209992.85999999987</v>
      </c>
      <c r="E3" s="31">
        <v>2231208.86</v>
      </c>
      <c r="F3" s="31">
        <f>'INCREASE(DECREASE)'!B8</f>
        <v>0</v>
      </c>
      <c r="G3" s="30">
        <f>H3-F3-E3</f>
        <v>0</v>
      </c>
      <c r="H3" s="91">
        <v>2231208.86</v>
      </c>
      <c r="I3" s="88" t="s">
        <v>0</v>
      </c>
      <c r="J3" s="43"/>
    </row>
    <row r="4" spans="1:10" ht="39.950000000000003" customHeight="1">
      <c r="A4" s="112" t="s">
        <v>198</v>
      </c>
      <c r="B4" s="37">
        <v>6100</v>
      </c>
      <c r="C4" s="31">
        <v>965297</v>
      </c>
      <c r="D4" s="30">
        <f t="shared" si="0"/>
        <v>74337.959999999963</v>
      </c>
      <c r="E4" s="31">
        <v>1039634.96</v>
      </c>
      <c r="F4" s="31">
        <f>'INCREASE(DECREASE)'!C8</f>
        <v>0</v>
      </c>
      <c r="G4" s="30">
        <f>H4-F4-E4</f>
        <v>0</v>
      </c>
      <c r="H4" s="91">
        <v>1039634.96</v>
      </c>
      <c r="I4" s="88" t="s">
        <v>0</v>
      </c>
    </row>
    <row r="5" spans="1:10" ht="39.950000000000003" hidden="1" customHeight="1">
      <c r="A5" s="112" t="s">
        <v>204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192</v>
      </c>
      <c r="B6" s="37">
        <v>6300</v>
      </c>
      <c r="C6" s="30">
        <v>275758</v>
      </c>
      <c r="D6" s="30">
        <f t="shared" si="0"/>
        <v>-42291.670000000013</v>
      </c>
      <c r="E6" s="30">
        <v>233466.33</v>
      </c>
      <c r="F6" s="31">
        <f>'INCREASE(DECREASE)'!E8</f>
        <v>0</v>
      </c>
      <c r="G6" s="30">
        <f t="shared" si="1"/>
        <v>0</v>
      </c>
      <c r="H6" s="92">
        <v>233466.33</v>
      </c>
      <c r="I6" s="88" t="s">
        <v>0</v>
      </c>
    </row>
    <row r="7" spans="1:10" ht="39.950000000000003" customHeight="1">
      <c r="A7" s="112" t="s">
        <v>205</v>
      </c>
      <c r="B7" s="37">
        <v>6400</v>
      </c>
      <c r="C7" s="30">
        <v>2000</v>
      </c>
      <c r="D7" s="30">
        <f t="shared" si="0"/>
        <v>1054.5100000000002</v>
      </c>
      <c r="E7" s="30">
        <v>3054.51</v>
      </c>
      <c r="F7" s="31">
        <v>0</v>
      </c>
      <c r="G7" s="30">
        <f t="shared" si="1"/>
        <v>0</v>
      </c>
      <c r="H7" s="92">
        <v>3054.51</v>
      </c>
      <c r="I7" s="88" t="s">
        <v>0</v>
      </c>
    </row>
    <row r="8" spans="1:10" ht="39.950000000000003" customHeight="1">
      <c r="A8" s="112" t="s">
        <v>193</v>
      </c>
      <c r="B8" s="37">
        <v>6500</v>
      </c>
      <c r="C8" s="30">
        <v>129042</v>
      </c>
      <c r="D8" s="30">
        <f t="shared" si="0"/>
        <v>-61750.83</v>
      </c>
      <c r="E8" s="30">
        <v>67291.17</v>
      </c>
      <c r="F8" s="31">
        <f>'INCREASE(DECREASE)'!G8</f>
        <v>0</v>
      </c>
      <c r="G8" s="30">
        <f t="shared" si="1"/>
        <v>0</v>
      </c>
      <c r="H8" s="92">
        <v>67291.17</v>
      </c>
      <c r="I8" s="88" t="s">
        <v>0</v>
      </c>
    </row>
    <row r="9" spans="1:10" ht="39.950000000000003" hidden="1" customHeight="1">
      <c r="A9" s="112" t="s">
        <v>206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207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194</v>
      </c>
      <c r="B11" s="37">
        <v>7300</v>
      </c>
      <c r="C11" s="30">
        <v>898386</v>
      </c>
      <c r="D11" s="30">
        <f t="shared" si="0"/>
        <v>-130602.48999999999</v>
      </c>
      <c r="E11" s="30">
        <v>767783.51</v>
      </c>
      <c r="F11" s="31">
        <f>'INCREASE(DECREASE)'!J8</f>
        <v>0</v>
      </c>
      <c r="G11" s="30">
        <f t="shared" si="1"/>
        <v>0</v>
      </c>
      <c r="H11" s="92">
        <v>767783.51</v>
      </c>
      <c r="I11" s="88" t="s">
        <v>0</v>
      </c>
    </row>
    <row r="12" spans="1:10" ht="39.950000000000003" customHeight="1">
      <c r="A12" s="112" t="s">
        <v>208</v>
      </c>
      <c r="B12" s="37">
        <v>7400</v>
      </c>
      <c r="C12" s="30">
        <v>0</v>
      </c>
      <c r="D12" s="30">
        <f t="shared" si="0"/>
        <v>754.34</v>
      </c>
      <c r="E12" s="30">
        <v>754.34</v>
      </c>
      <c r="F12" s="31">
        <v>0</v>
      </c>
      <c r="G12" s="30">
        <f t="shared" si="1"/>
        <v>573.59</v>
      </c>
      <c r="H12" s="92">
        <v>1327.93</v>
      </c>
      <c r="I12" s="88" t="s">
        <v>0</v>
      </c>
    </row>
    <row r="13" spans="1:10" ht="39.950000000000003" hidden="1" customHeight="1">
      <c r="A13" s="112" t="s">
        <v>209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195</v>
      </c>
      <c r="B14" s="37">
        <v>7900</v>
      </c>
      <c r="C14" s="30">
        <v>1169597</v>
      </c>
      <c r="D14" s="30">
        <f t="shared" si="0"/>
        <v>-13659.070000000065</v>
      </c>
      <c r="E14" s="30">
        <v>1155937.93</v>
      </c>
      <c r="F14" s="31">
        <f>'INCREASE(DECREASE)'!O8</f>
        <v>0</v>
      </c>
      <c r="G14" s="30">
        <f t="shared" si="1"/>
        <v>-573.58999999985099</v>
      </c>
      <c r="H14" s="92">
        <v>1155364.3400000001</v>
      </c>
      <c r="I14" s="88" t="s">
        <v>0</v>
      </c>
    </row>
    <row r="15" spans="1:10" ht="39.950000000000003" customHeight="1">
      <c r="A15" s="112" t="s">
        <v>196</v>
      </c>
      <c r="B15" s="37">
        <v>8100</v>
      </c>
      <c r="C15" s="30">
        <v>141289</v>
      </c>
      <c r="D15" s="30">
        <f t="shared" si="0"/>
        <v>0</v>
      </c>
      <c r="E15" s="30">
        <v>141289</v>
      </c>
      <c r="F15" s="31">
        <f>'INCREASE(DECREASE)'!P8</f>
        <v>0</v>
      </c>
      <c r="G15" s="30">
        <f t="shared" si="1"/>
        <v>0</v>
      </c>
      <c r="H15" s="92">
        <v>141289</v>
      </c>
      <c r="I15" s="88" t="s">
        <v>0</v>
      </c>
    </row>
    <row r="16" spans="1:10" ht="39.950000000000003" customHeight="1">
      <c r="A16" s="112" t="s">
        <v>197</v>
      </c>
      <c r="B16" s="37">
        <v>9100</v>
      </c>
      <c r="C16" s="30">
        <v>74542</v>
      </c>
      <c r="D16" s="30">
        <f t="shared" ref="D16:D17" si="2">E16-C16</f>
        <v>181572</v>
      </c>
      <c r="E16" s="30">
        <v>256114</v>
      </c>
      <c r="F16" s="31">
        <f>'INCREASE(DECREASE)'!R8</f>
        <v>0</v>
      </c>
      <c r="G16" s="30">
        <f t="shared" si="1"/>
        <v>0</v>
      </c>
      <c r="H16" s="92">
        <v>256114</v>
      </c>
      <c r="I16" s="88" t="s">
        <v>0</v>
      </c>
    </row>
    <row r="17" spans="1:10" ht="39.75" hidden="1" customHeight="1">
      <c r="A17" s="112" t="s">
        <v>210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189</v>
      </c>
      <c r="B18" s="110"/>
      <c r="C18" s="33">
        <f t="shared" ref="C18:H18" si="3">SUM(C3:C17)</f>
        <v>5677127</v>
      </c>
      <c r="D18" s="33">
        <f t="shared" si="3"/>
        <v>219407.60999999978</v>
      </c>
      <c r="E18" s="33">
        <f t="shared" si="3"/>
        <v>5896534.6099999994</v>
      </c>
      <c r="F18" s="33">
        <f t="shared" si="3"/>
        <v>0</v>
      </c>
      <c r="G18" s="33">
        <f t="shared" si="3"/>
        <v>1.4904344425303861E-10</v>
      </c>
      <c r="H18" s="94">
        <f t="shared" si="3"/>
        <v>5896534.6099999994</v>
      </c>
      <c r="I18" s="124" t="s">
        <v>0</v>
      </c>
      <c r="J18" s="34"/>
    </row>
    <row r="19" spans="1:10" ht="30" customHeight="1" thickTop="1">
      <c r="A19" s="112" t="s">
        <v>199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24"/>
      <c r="J19" s="36"/>
    </row>
    <row r="20" spans="1:10" ht="30" hidden="1" customHeight="1">
      <c r="A20" s="112" t="s">
        <v>200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24"/>
      <c r="J20" s="36"/>
    </row>
    <row r="21" spans="1:10" ht="30" hidden="1" customHeight="1">
      <c r="A21" s="112" t="s">
        <v>201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24"/>
      <c r="J21" s="36"/>
    </row>
    <row r="22" spans="1:10" ht="30" customHeight="1">
      <c r="A22" s="112" t="s">
        <v>202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24"/>
      <c r="J22" s="36"/>
    </row>
    <row r="23" spans="1:10" ht="30" hidden="1" customHeight="1">
      <c r="A23" s="112" t="s">
        <v>203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24"/>
      <c r="J23" s="36"/>
    </row>
    <row r="24" spans="1:10" ht="30" customHeight="1" thickBot="1">
      <c r="A24" s="114" t="s">
        <v>217</v>
      </c>
      <c r="B24" s="111"/>
      <c r="C24" s="33">
        <f>SUM(C18:C23)</f>
        <v>7430993.0200000005</v>
      </c>
      <c r="D24" s="33">
        <f t="shared" si="4"/>
        <v>210198.99999999907</v>
      </c>
      <c r="E24" s="33">
        <f>SUM(E18:E23)</f>
        <v>7641192.0199999996</v>
      </c>
      <c r="F24" s="33">
        <f>SUM(F18:F23)</f>
        <v>0</v>
      </c>
      <c r="G24" s="33">
        <f>SUM(G18:G23)</f>
        <v>1.4904344425303861E-10</v>
      </c>
      <c r="H24" s="94">
        <f>SUM(H18:H23)</f>
        <v>7641192.0199999996</v>
      </c>
      <c r="I24" s="124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>
        <f>SUM(D19:D23)</f>
        <v>-9208.6099999998696</v>
      </c>
      <c r="G29" s="34"/>
      <c r="H29" s="42">
        <f>SUM(H19:H23)</f>
        <v>1744657.41</v>
      </c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6" sqref="B26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166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172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164</v>
      </c>
      <c r="B11" s="64"/>
      <c r="C11" s="65" t="s">
        <v>165</v>
      </c>
    </row>
    <row r="12" spans="1:3" ht="30" hidden="1" customHeight="1">
      <c r="A12" s="75" t="s">
        <v>167</v>
      </c>
      <c r="B12" s="64"/>
      <c r="C12" s="65" t="s">
        <v>168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169</v>
      </c>
      <c r="B27" s="71"/>
      <c r="C27" s="65" t="s">
        <v>170</v>
      </c>
    </row>
    <row r="28" spans="1:3" ht="30" hidden="1" customHeight="1">
      <c r="A28" s="75" t="s">
        <v>29</v>
      </c>
      <c r="B28" s="71"/>
      <c r="C28" s="65" t="s">
        <v>171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25"/>
      <c r="B36" s="126"/>
      <c r="C36" s="127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B5" sqref="B5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A2" s="79" t="s">
        <v>215</v>
      </c>
      <c r="O2" s="81"/>
      <c r="V2" s="80">
        <f>SUM(B2:U2)</f>
        <v>0</v>
      </c>
    </row>
    <row r="3" spans="1:24" ht="15" customHeight="1">
      <c r="A3" s="79" t="s">
        <v>186</v>
      </c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"/>
  <sheetViews>
    <sheetView workbookViewId="0">
      <selection activeCell="A3" sqref="A3"/>
    </sheetView>
  </sheetViews>
  <sheetFormatPr defaultColWidth="9.140625" defaultRowHeight="30" customHeight="1"/>
  <cols>
    <col min="1" max="1" width="36.28515625" style="41" customWidth="1"/>
    <col min="2" max="2" width="19.42578125" style="26" hidden="1" customWidth="1"/>
    <col min="3" max="3" width="17.140625" style="26" hidden="1" customWidth="1"/>
    <col min="4" max="6" width="16.5703125" style="26" hidden="1" customWidth="1"/>
    <col min="7" max="7" width="17.140625" style="26" hidden="1" customWidth="1"/>
    <col min="8" max="8" width="13.42578125" style="26" hidden="1" customWidth="1"/>
    <col min="9" max="9" width="18" style="26" hidden="1" customWidth="1"/>
    <col min="10" max="10" width="18" style="26" customWidth="1"/>
    <col min="11" max="11" width="15.5703125" style="26" hidden="1" customWidth="1"/>
    <col min="12" max="12" width="17.140625" style="26" customWidth="1"/>
    <col min="13" max="13" width="16.5703125" style="26" hidden="1" customWidth="1"/>
    <col min="14" max="14" width="19.42578125" style="26" hidden="1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187</v>
      </c>
      <c r="B2" s="26"/>
      <c r="C2" s="26"/>
      <c r="D2" s="26"/>
      <c r="E2" s="26"/>
      <c r="F2" s="26"/>
      <c r="G2" s="26"/>
      <c r="H2" s="26"/>
      <c r="I2" s="26"/>
      <c r="J2" s="26">
        <v>573.59</v>
      </c>
      <c r="K2" s="26"/>
      <c r="L2" s="26">
        <v>-573.59</v>
      </c>
      <c r="M2" s="26"/>
      <c r="N2" s="26"/>
      <c r="O2" s="26"/>
      <c r="P2" s="26"/>
      <c r="Q2" s="26">
        <f t="shared" ref="Q2:Q9" si="0">SUM(B2:P2)</f>
        <v>0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0</v>
      </c>
      <c r="C7" s="49">
        <f t="shared" si="1"/>
        <v>0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573.59</v>
      </c>
      <c r="K7" s="49">
        <f t="shared" si="1"/>
        <v>0</v>
      </c>
      <c r="L7" s="49">
        <f t="shared" si="1"/>
        <v>-573.59</v>
      </c>
      <c r="M7" s="49">
        <f t="shared" si="1"/>
        <v>0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0"/>
        <v>0</v>
      </c>
    </row>
    <row r="8" spans="1:17" s="26" customFormat="1" ht="30" customHeight="1" thickTop="1">
      <c r="A8" s="51"/>
      <c r="B8" s="26">
        <f>APPROPRIATIONS!G3</f>
        <v>0</v>
      </c>
      <c r="C8" s="26">
        <f>APPROPRIATIONS!G4</f>
        <v>0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0</v>
      </c>
      <c r="H8" s="26">
        <f>APPROPRIATIONS!G10</f>
        <v>0</v>
      </c>
      <c r="I8" s="26">
        <f>APPROPRIATIONS!G11</f>
        <v>0</v>
      </c>
      <c r="J8" s="26">
        <f>APPROPRIATIONS!G12</f>
        <v>573.59</v>
      </c>
      <c r="K8" s="26">
        <f>APPROPRIATIONS!G13</f>
        <v>0</v>
      </c>
      <c r="L8" s="26">
        <f>APPROPRIATIONS!G14</f>
        <v>-573.58999999985099</v>
      </c>
      <c r="M8" s="26">
        <f>APPROPRIATIONS!G15</f>
        <v>0</v>
      </c>
      <c r="N8" s="26">
        <f>APPROPRIATIONS!G16</f>
        <v>0</v>
      </c>
      <c r="O8" s="26">
        <f>APPROPRIATIONS!G18</f>
        <v>1.4904344425303861E-10</v>
      </c>
      <c r="P8" s="26">
        <f>APPROPRIATIONS!G17</f>
        <v>0</v>
      </c>
      <c r="Q8" s="26">
        <f t="shared" si="0"/>
        <v>2.9808688850607723E-10</v>
      </c>
    </row>
    <row r="9" spans="1:17" s="26" customFormat="1" ht="30" customHeight="1">
      <c r="A9" s="51"/>
      <c r="B9" s="26">
        <f t="shared" ref="B9:P9" si="2">B7-B8</f>
        <v>0</v>
      </c>
      <c r="C9" s="26">
        <f t="shared" si="2"/>
        <v>0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K9" s="26">
        <f t="shared" si="2"/>
        <v>0</v>
      </c>
      <c r="L9" s="26">
        <f t="shared" si="2"/>
        <v>-1.4904344425303861E-10</v>
      </c>
      <c r="M9" s="26">
        <f t="shared" si="2"/>
        <v>0</v>
      </c>
      <c r="N9" s="26">
        <f t="shared" si="2"/>
        <v>0</v>
      </c>
      <c r="O9" s="26">
        <f>O7+O8</f>
        <v>1.4904344425303861E-10</v>
      </c>
      <c r="P9" s="26">
        <f t="shared" si="2"/>
        <v>0</v>
      </c>
      <c r="Q9" s="26">
        <f t="shared" si="0"/>
        <v>0</v>
      </c>
    </row>
  </sheetData>
  <autoFilter ref="A1:Q9"/>
  <printOptions horizontalCentered="1" gridLines="1"/>
  <pageMargins left="0.5" right="0.5" top="1" bottom="1" header="0.5" footer="0.5"/>
  <pageSetup scale="88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C35" sqref="C35"/>
    </sheetView>
  </sheetViews>
  <sheetFormatPr defaultColWidth="11.42578125" defaultRowHeight="12.75" outlineLevelRow="2"/>
  <cols>
    <col min="1" max="1" width="9.5703125" style="128" customWidth="1"/>
    <col min="2" max="2" width="6" style="128" customWidth="1"/>
    <col min="3" max="4" width="7" style="128" customWidth="1"/>
    <col min="5" max="5" width="12" style="128" customWidth="1"/>
    <col min="6" max="6" width="9" style="128" customWidth="1"/>
    <col min="7" max="7" width="6" style="128" customWidth="1"/>
    <col min="8" max="8" width="12" style="128" customWidth="1"/>
    <col min="9" max="9" width="5" style="128" customWidth="1"/>
    <col min="10" max="10" width="14" style="128" customWidth="1"/>
    <col min="11" max="11" width="14" style="129" customWidth="1"/>
    <col min="12" max="13" width="15" style="129" customWidth="1"/>
    <col min="14" max="14" width="32" style="128" customWidth="1"/>
    <col min="15" max="15" width="14" style="128" customWidth="1"/>
    <col min="16" max="16" width="11" style="128" customWidth="1"/>
    <col min="17" max="17" width="13" style="128" customWidth="1"/>
    <col min="18" max="18" width="9" style="128" customWidth="1"/>
    <col min="19" max="16384" width="11.42578125" style="128"/>
  </cols>
  <sheetData>
    <row r="1" spans="1:18">
      <c r="A1" s="133" t="s">
        <v>157</v>
      </c>
    </row>
    <row r="2" spans="1:18">
      <c r="A2" s="133" t="s">
        <v>156</v>
      </c>
    </row>
    <row r="3" spans="1:18">
      <c r="A3" s="130" t="s">
        <v>269</v>
      </c>
    </row>
    <row r="5" spans="1:18" ht="13.5" thickBot="1">
      <c r="A5" s="134" t="s">
        <v>155</v>
      </c>
      <c r="B5" s="134" t="s">
        <v>145</v>
      </c>
      <c r="C5" s="134" t="s">
        <v>185</v>
      </c>
      <c r="D5" s="134" t="s">
        <v>184</v>
      </c>
      <c r="E5" s="134" t="s">
        <v>183</v>
      </c>
      <c r="F5" s="134" t="s">
        <v>182</v>
      </c>
      <c r="G5" s="134" t="s">
        <v>9</v>
      </c>
      <c r="H5" s="134" t="s">
        <v>181</v>
      </c>
      <c r="I5" s="134" t="s">
        <v>180</v>
      </c>
      <c r="J5" s="134" t="s">
        <v>154</v>
      </c>
      <c r="K5" s="135" t="s">
        <v>163</v>
      </c>
      <c r="L5" s="135" t="s">
        <v>162</v>
      </c>
      <c r="M5" s="135" t="s">
        <v>220</v>
      </c>
      <c r="N5" s="134" t="s">
        <v>153</v>
      </c>
      <c r="O5" s="134" t="s">
        <v>152</v>
      </c>
      <c r="P5" s="134" t="s">
        <v>151</v>
      </c>
      <c r="Q5" s="134" t="s">
        <v>150</v>
      </c>
      <c r="R5" s="134" t="s">
        <v>149</v>
      </c>
    </row>
    <row r="6" spans="1:18" hidden="1" outlineLevel="2">
      <c r="A6" s="130" t="s">
        <v>252</v>
      </c>
      <c r="B6" s="130" t="s">
        <v>139</v>
      </c>
      <c r="C6" s="130" t="s">
        <v>143</v>
      </c>
      <c r="D6" s="130" t="s">
        <v>138</v>
      </c>
      <c r="E6" s="130" t="s">
        <v>16</v>
      </c>
      <c r="F6" s="130" t="s">
        <v>221</v>
      </c>
      <c r="G6" s="130" t="s">
        <v>137</v>
      </c>
      <c r="H6" s="130" t="s">
        <v>136</v>
      </c>
      <c r="I6" s="130" t="s">
        <v>135</v>
      </c>
      <c r="J6" s="130" t="s">
        <v>251</v>
      </c>
      <c r="K6" s="132">
        <v>0</v>
      </c>
      <c r="L6" s="132">
        <v>330</v>
      </c>
      <c r="M6" s="132">
        <f>K6-L6</f>
        <v>-330</v>
      </c>
      <c r="N6" s="130" t="s">
        <v>268</v>
      </c>
      <c r="O6" s="130" t="s">
        <v>251</v>
      </c>
      <c r="P6" s="130"/>
      <c r="Q6" s="130" t="s">
        <v>250</v>
      </c>
      <c r="R6" s="130" t="s">
        <v>179</v>
      </c>
    </row>
    <row r="7" spans="1:18" hidden="1" outlineLevel="2">
      <c r="A7" s="130" t="s">
        <v>252</v>
      </c>
      <c r="B7" s="130" t="s">
        <v>139</v>
      </c>
      <c r="C7" s="130" t="s">
        <v>143</v>
      </c>
      <c r="D7" s="130" t="s">
        <v>138</v>
      </c>
      <c r="E7" s="130" t="s">
        <v>16</v>
      </c>
      <c r="F7" s="130" t="s">
        <v>232</v>
      </c>
      <c r="G7" s="130" t="s">
        <v>137</v>
      </c>
      <c r="H7" s="130" t="s">
        <v>136</v>
      </c>
      <c r="I7" s="130" t="s">
        <v>135</v>
      </c>
      <c r="J7" s="130" t="s">
        <v>251</v>
      </c>
      <c r="K7" s="132">
        <v>330</v>
      </c>
      <c r="L7" s="132">
        <v>0</v>
      </c>
      <c r="M7" s="132">
        <f>K7-L7</f>
        <v>330</v>
      </c>
      <c r="N7" s="130" t="s">
        <v>268</v>
      </c>
      <c r="O7" s="130" t="s">
        <v>251</v>
      </c>
      <c r="P7" s="130"/>
      <c r="Q7" s="130" t="s">
        <v>250</v>
      </c>
      <c r="R7" s="130" t="s">
        <v>179</v>
      </c>
    </row>
    <row r="8" spans="1:18" hidden="1" outlineLevel="2">
      <c r="A8" s="130" t="s">
        <v>249</v>
      </c>
      <c r="B8" s="130" t="s">
        <v>139</v>
      </c>
      <c r="C8" s="130" t="s">
        <v>143</v>
      </c>
      <c r="D8" s="130" t="s">
        <v>267</v>
      </c>
      <c r="E8" s="130" t="s">
        <v>16</v>
      </c>
      <c r="F8" s="130" t="s">
        <v>219</v>
      </c>
      <c r="G8" s="130" t="s">
        <v>137</v>
      </c>
      <c r="H8" s="130" t="s">
        <v>136</v>
      </c>
      <c r="I8" s="130" t="s">
        <v>135</v>
      </c>
      <c r="J8" s="130" t="s">
        <v>247</v>
      </c>
      <c r="K8" s="132">
        <v>0</v>
      </c>
      <c r="L8" s="132">
        <v>89.13</v>
      </c>
      <c r="M8" s="132">
        <f>K8-L8</f>
        <v>-89.13</v>
      </c>
      <c r="N8" s="130" t="s">
        <v>266</v>
      </c>
      <c r="O8" s="130" t="s">
        <v>247</v>
      </c>
      <c r="P8" s="130"/>
      <c r="Q8" s="130" t="s">
        <v>246</v>
      </c>
      <c r="R8" s="130" t="s">
        <v>179</v>
      </c>
    </row>
    <row r="9" spans="1:18" hidden="1" outlineLevel="2">
      <c r="A9" s="130" t="s">
        <v>249</v>
      </c>
      <c r="B9" s="130" t="s">
        <v>139</v>
      </c>
      <c r="C9" s="130" t="s">
        <v>143</v>
      </c>
      <c r="D9" s="130" t="s">
        <v>138</v>
      </c>
      <c r="E9" s="130" t="s">
        <v>16</v>
      </c>
      <c r="F9" s="130" t="s">
        <v>230</v>
      </c>
      <c r="G9" s="130" t="s">
        <v>137</v>
      </c>
      <c r="H9" s="130" t="s">
        <v>136</v>
      </c>
      <c r="I9" s="130" t="s">
        <v>135</v>
      </c>
      <c r="J9" s="130" t="s">
        <v>247</v>
      </c>
      <c r="K9" s="132">
        <v>0</v>
      </c>
      <c r="L9" s="132">
        <v>337.08</v>
      </c>
      <c r="M9" s="132">
        <f>K9-L9</f>
        <v>-337.08</v>
      </c>
      <c r="N9" s="130" t="s">
        <v>264</v>
      </c>
      <c r="O9" s="130" t="s">
        <v>247</v>
      </c>
      <c r="P9" s="130"/>
      <c r="Q9" s="130" t="s">
        <v>246</v>
      </c>
      <c r="R9" s="130" t="s">
        <v>179</v>
      </c>
    </row>
    <row r="10" spans="1:18" hidden="1" outlineLevel="2">
      <c r="A10" s="130" t="s">
        <v>249</v>
      </c>
      <c r="B10" s="130" t="s">
        <v>139</v>
      </c>
      <c r="C10" s="130" t="s">
        <v>143</v>
      </c>
      <c r="D10" s="130" t="s">
        <v>244</v>
      </c>
      <c r="E10" s="130" t="s">
        <v>16</v>
      </c>
      <c r="F10" s="130" t="s">
        <v>222</v>
      </c>
      <c r="G10" s="130" t="s">
        <v>137</v>
      </c>
      <c r="H10" s="130" t="s">
        <v>136</v>
      </c>
      <c r="I10" s="130" t="s">
        <v>135</v>
      </c>
      <c r="J10" s="130" t="s">
        <v>247</v>
      </c>
      <c r="K10" s="132">
        <v>1662</v>
      </c>
      <c r="L10" s="132">
        <v>0</v>
      </c>
      <c r="M10" s="132">
        <f>K10-L10</f>
        <v>1662</v>
      </c>
      <c r="N10" s="130" t="s">
        <v>265</v>
      </c>
      <c r="O10" s="130" t="s">
        <v>247</v>
      </c>
      <c r="P10" s="130"/>
      <c r="Q10" s="130" t="s">
        <v>246</v>
      </c>
      <c r="R10" s="130" t="s">
        <v>179</v>
      </c>
    </row>
    <row r="11" spans="1:18" hidden="1" outlineLevel="2">
      <c r="A11" s="130" t="s">
        <v>249</v>
      </c>
      <c r="B11" s="130" t="s">
        <v>139</v>
      </c>
      <c r="C11" s="130" t="s">
        <v>143</v>
      </c>
      <c r="D11" s="130" t="s">
        <v>55</v>
      </c>
      <c r="E11" s="130" t="s">
        <v>16</v>
      </c>
      <c r="F11" s="130" t="s">
        <v>219</v>
      </c>
      <c r="G11" s="130" t="s">
        <v>137</v>
      </c>
      <c r="H11" s="130" t="s">
        <v>136</v>
      </c>
      <c r="I11" s="130" t="s">
        <v>135</v>
      </c>
      <c r="J11" s="130" t="s">
        <v>247</v>
      </c>
      <c r="K11" s="132">
        <v>89.13</v>
      </c>
      <c r="L11" s="132">
        <v>0</v>
      </c>
      <c r="M11" s="132">
        <f>K11-L11</f>
        <v>89.13</v>
      </c>
      <c r="N11" s="130" t="s">
        <v>266</v>
      </c>
      <c r="O11" s="130" t="s">
        <v>247</v>
      </c>
      <c r="P11" s="130"/>
      <c r="Q11" s="130" t="s">
        <v>246</v>
      </c>
      <c r="R11" s="130" t="s">
        <v>179</v>
      </c>
    </row>
    <row r="12" spans="1:18" hidden="1" outlineLevel="2">
      <c r="A12" s="130" t="s">
        <v>249</v>
      </c>
      <c r="B12" s="130" t="s">
        <v>139</v>
      </c>
      <c r="C12" s="130" t="s">
        <v>143</v>
      </c>
      <c r="D12" s="130" t="s">
        <v>55</v>
      </c>
      <c r="E12" s="130" t="s">
        <v>16</v>
      </c>
      <c r="F12" s="130" t="s">
        <v>222</v>
      </c>
      <c r="G12" s="130" t="s">
        <v>137</v>
      </c>
      <c r="H12" s="130" t="s">
        <v>136</v>
      </c>
      <c r="I12" s="130" t="s">
        <v>135</v>
      </c>
      <c r="J12" s="130" t="s">
        <v>247</v>
      </c>
      <c r="K12" s="132">
        <v>0</v>
      </c>
      <c r="L12" s="132">
        <v>1662</v>
      </c>
      <c r="M12" s="132">
        <f>K12-L12</f>
        <v>-1662</v>
      </c>
      <c r="N12" s="130" t="s">
        <v>265</v>
      </c>
      <c r="O12" s="130" t="s">
        <v>247</v>
      </c>
      <c r="P12" s="130"/>
      <c r="Q12" s="130" t="s">
        <v>246</v>
      </c>
      <c r="R12" s="130" t="s">
        <v>179</v>
      </c>
    </row>
    <row r="13" spans="1:18" hidden="1" outlineLevel="2">
      <c r="A13" s="130" t="s">
        <v>249</v>
      </c>
      <c r="B13" s="130" t="s">
        <v>139</v>
      </c>
      <c r="C13" s="130" t="s">
        <v>143</v>
      </c>
      <c r="D13" s="130" t="s">
        <v>55</v>
      </c>
      <c r="E13" s="130" t="s">
        <v>16</v>
      </c>
      <c r="F13" s="130" t="s">
        <v>230</v>
      </c>
      <c r="G13" s="130" t="s">
        <v>137</v>
      </c>
      <c r="H13" s="130" t="s">
        <v>136</v>
      </c>
      <c r="I13" s="130" t="s">
        <v>135</v>
      </c>
      <c r="J13" s="130" t="s">
        <v>247</v>
      </c>
      <c r="K13" s="132">
        <v>337.08</v>
      </c>
      <c r="L13" s="132">
        <v>0</v>
      </c>
      <c r="M13" s="132">
        <f>K13-L13</f>
        <v>337.08</v>
      </c>
      <c r="N13" s="130" t="s">
        <v>264</v>
      </c>
      <c r="O13" s="130" t="s">
        <v>247</v>
      </c>
      <c r="P13" s="130"/>
      <c r="Q13" s="130" t="s">
        <v>246</v>
      </c>
      <c r="R13" s="130" t="s">
        <v>179</v>
      </c>
    </row>
    <row r="14" spans="1:18" hidden="1" outlineLevel="2">
      <c r="A14" s="130" t="s">
        <v>257</v>
      </c>
      <c r="B14" s="130" t="s">
        <v>139</v>
      </c>
      <c r="C14" s="130" t="s">
        <v>143</v>
      </c>
      <c r="D14" s="130" t="s">
        <v>140</v>
      </c>
      <c r="E14" s="130" t="s">
        <v>16</v>
      </c>
      <c r="F14" s="130" t="s">
        <v>231</v>
      </c>
      <c r="G14" s="130" t="s">
        <v>137</v>
      </c>
      <c r="H14" s="130" t="s">
        <v>136</v>
      </c>
      <c r="I14" s="130" t="s">
        <v>135</v>
      </c>
      <c r="J14" s="130" t="s">
        <v>255</v>
      </c>
      <c r="K14" s="132">
        <v>364</v>
      </c>
      <c r="L14" s="132">
        <v>0</v>
      </c>
      <c r="M14" s="132">
        <f>K14-L14</f>
        <v>364</v>
      </c>
      <c r="N14" s="130" t="s">
        <v>263</v>
      </c>
      <c r="O14" s="130" t="s">
        <v>255</v>
      </c>
      <c r="P14" s="130"/>
      <c r="Q14" s="130" t="s">
        <v>254</v>
      </c>
      <c r="R14" s="130" t="s">
        <v>253</v>
      </c>
    </row>
    <row r="15" spans="1:18" hidden="1" outlineLevel="2">
      <c r="A15" s="130" t="s">
        <v>257</v>
      </c>
      <c r="B15" s="130" t="s">
        <v>139</v>
      </c>
      <c r="C15" s="130" t="s">
        <v>143</v>
      </c>
      <c r="D15" s="130" t="s">
        <v>218</v>
      </c>
      <c r="E15" s="130" t="s">
        <v>16</v>
      </c>
      <c r="F15" s="130" t="s">
        <v>231</v>
      </c>
      <c r="G15" s="130" t="s">
        <v>137</v>
      </c>
      <c r="H15" s="130" t="s">
        <v>136</v>
      </c>
      <c r="I15" s="130" t="s">
        <v>135</v>
      </c>
      <c r="J15" s="130" t="s">
        <v>255</v>
      </c>
      <c r="K15" s="132">
        <v>0</v>
      </c>
      <c r="L15" s="132">
        <v>364</v>
      </c>
      <c r="M15" s="132">
        <f>K15-L15</f>
        <v>-364</v>
      </c>
      <c r="N15" s="130" t="s">
        <v>263</v>
      </c>
      <c r="O15" s="130" t="s">
        <v>255</v>
      </c>
      <c r="P15" s="130"/>
      <c r="Q15" s="130" t="s">
        <v>254</v>
      </c>
      <c r="R15" s="130" t="s">
        <v>253</v>
      </c>
    </row>
    <row r="16" spans="1:18" hidden="1" outlineLevel="2">
      <c r="A16" s="130" t="s">
        <v>242</v>
      </c>
      <c r="B16" s="130" t="s">
        <v>139</v>
      </c>
      <c r="C16" s="130" t="s">
        <v>143</v>
      </c>
      <c r="D16" s="130" t="s">
        <v>140</v>
      </c>
      <c r="E16" s="130" t="s">
        <v>16</v>
      </c>
      <c r="F16" s="130" t="s">
        <v>221</v>
      </c>
      <c r="G16" s="130" t="s">
        <v>137</v>
      </c>
      <c r="H16" s="130" t="s">
        <v>136</v>
      </c>
      <c r="I16" s="130" t="s">
        <v>135</v>
      </c>
      <c r="J16" s="130" t="s">
        <v>240</v>
      </c>
      <c r="K16" s="132">
        <v>0</v>
      </c>
      <c r="L16" s="132">
        <v>295</v>
      </c>
      <c r="M16" s="132">
        <f>K16-L16</f>
        <v>-295</v>
      </c>
      <c r="N16" s="130" t="s">
        <v>262</v>
      </c>
      <c r="O16" s="130" t="s">
        <v>240</v>
      </c>
      <c r="P16" s="130"/>
      <c r="Q16" s="130" t="s">
        <v>239</v>
      </c>
      <c r="R16" s="130" t="s">
        <v>179</v>
      </c>
    </row>
    <row r="17" spans="1:18" hidden="1" outlineLevel="2">
      <c r="A17" s="130" t="s">
        <v>242</v>
      </c>
      <c r="B17" s="130" t="s">
        <v>139</v>
      </c>
      <c r="C17" s="130" t="s">
        <v>143</v>
      </c>
      <c r="D17" s="130" t="s">
        <v>140</v>
      </c>
      <c r="E17" s="130" t="s">
        <v>16</v>
      </c>
      <c r="F17" s="130" t="s">
        <v>231</v>
      </c>
      <c r="G17" s="130" t="s">
        <v>137</v>
      </c>
      <c r="H17" s="130" t="s">
        <v>136</v>
      </c>
      <c r="I17" s="130" t="s">
        <v>135</v>
      </c>
      <c r="J17" s="130" t="s">
        <v>240</v>
      </c>
      <c r="K17" s="132">
        <v>295</v>
      </c>
      <c r="L17" s="132">
        <v>0</v>
      </c>
      <c r="M17" s="132">
        <f>K17-L17</f>
        <v>295</v>
      </c>
      <c r="N17" s="130" t="s">
        <v>262</v>
      </c>
      <c r="O17" s="130" t="s">
        <v>240</v>
      </c>
      <c r="P17" s="130"/>
      <c r="Q17" s="130" t="s">
        <v>239</v>
      </c>
      <c r="R17" s="130" t="s">
        <v>179</v>
      </c>
    </row>
    <row r="18" spans="1:18" hidden="1" outlineLevel="2">
      <c r="A18" s="130" t="s">
        <v>260</v>
      </c>
      <c r="B18" s="130" t="s">
        <v>139</v>
      </c>
      <c r="C18" s="130" t="s">
        <v>143</v>
      </c>
      <c r="D18" s="130" t="s">
        <v>55</v>
      </c>
      <c r="E18" s="130" t="s">
        <v>16</v>
      </c>
      <c r="F18" s="130" t="s">
        <v>223</v>
      </c>
      <c r="G18" s="130" t="s">
        <v>137</v>
      </c>
      <c r="H18" s="130" t="s">
        <v>136</v>
      </c>
      <c r="I18" s="130" t="s">
        <v>135</v>
      </c>
      <c r="J18" s="130" t="s">
        <v>240</v>
      </c>
      <c r="K18" s="132">
        <v>0</v>
      </c>
      <c r="L18" s="132">
        <v>817.04</v>
      </c>
      <c r="M18" s="132">
        <f>K18-L18</f>
        <v>-817.04</v>
      </c>
      <c r="N18" s="130" t="s">
        <v>259</v>
      </c>
      <c r="O18" s="130" t="s">
        <v>240</v>
      </c>
      <c r="P18" s="130"/>
      <c r="Q18" s="130" t="s">
        <v>258</v>
      </c>
      <c r="R18" s="130" t="s">
        <v>179</v>
      </c>
    </row>
    <row r="19" spans="1:18" hidden="1" outlineLevel="2">
      <c r="A19" s="130" t="s">
        <v>260</v>
      </c>
      <c r="B19" s="130" t="s">
        <v>139</v>
      </c>
      <c r="C19" s="130" t="s">
        <v>143</v>
      </c>
      <c r="D19" s="130" t="s">
        <v>245</v>
      </c>
      <c r="E19" s="130" t="s">
        <v>16</v>
      </c>
      <c r="F19" s="130" t="s">
        <v>223</v>
      </c>
      <c r="G19" s="130" t="s">
        <v>137</v>
      </c>
      <c r="H19" s="130" t="s">
        <v>136</v>
      </c>
      <c r="I19" s="130" t="s">
        <v>135</v>
      </c>
      <c r="J19" s="130" t="s">
        <v>240</v>
      </c>
      <c r="K19" s="132">
        <v>119.04</v>
      </c>
      <c r="L19" s="132">
        <v>0</v>
      </c>
      <c r="M19" s="132">
        <f>K19-L19</f>
        <v>119.04</v>
      </c>
      <c r="N19" s="130" t="s">
        <v>261</v>
      </c>
      <c r="O19" s="130" t="s">
        <v>240</v>
      </c>
      <c r="P19" s="130"/>
      <c r="Q19" s="130" t="s">
        <v>258</v>
      </c>
      <c r="R19" s="130" t="s">
        <v>179</v>
      </c>
    </row>
    <row r="20" spans="1:18" hidden="1" outlineLevel="2">
      <c r="A20" s="130" t="s">
        <v>260</v>
      </c>
      <c r="B20" s="130" t="s">
        <v>139</v>
      </c>
      <c r="C20" s="130" t="s">
        <v>143</v>
      </c>
      <c r="D20" s="130" t="s">
        <v>245</v>
      </c>
      <c r="E20" s="130" t="s">
        <v>16</v>
      </c>
      <c r="F20" s="130" t="s">
        <v>223</v>
      </c>
      <c r="G20" s="130" t="s">
        <v>137</v>
      </c>
      <c r="H20" s="130" t="s">
        <v>136</v>
      </c>
      <c r="I20" s="130" t="s">
        <v>135</v>
      </c>
      <c r="J20" s="130" t="s">
        <v>240</v>
      </c>
      <c r="K20" s="132">
        <v>698</v>
      </c>
      <c r="L20" s="132">
        <v>0</v>
      </c>
      <c r="M20" s="132">
        <f>K20-L20</f>
        <v>698</v>
      </c>
      <c r="N20" s="130" t="s">
        <v>259</v>
      </c>
      <c r="O20" s="130" t="s">
        <v>240</v>
      </c>
      <c r="P20" s="130"/>
      <c r="Q20" s="130" t="s">
        <v>258</v>
      </c>
      <c r="R20" s="130" t="s">
        <v>179</v>
      </c>
    </row>
    <row r="21" spans="1:18" outlineLevel="1" collapsed="1">
      <c r="A21" s="130"/>
      <c r="B21" s="130"/>
      <c r="C21" s="133" t="s">
        <v>146</v>
      </c>
      <c r="D21" s="130"/>
      <c r="E21" s="130"/>
      <c r="F21" s="130"/>
      <c r="G21" s="130"/>
      <c r="H21" s="130"/>
      <c r="I21" s="130"/>
      <c r="J21" s="130"/>
      <c r="K21" s="132"/>
      <c r="L21" s="132"/>
      <c r="M21" s="131">
        <f>SUBTOTAL(9,M6:M20)</f>
        <v>0</v>
      </c>
      <c r="N21" s="130"/>
      <c r="O21" s="130"/>
      <c r="P21" s="130"/>
      <c r="Q21" s="130"/>
      <c r="R21" s="130"/>
    </row>
    <row r="22" spans="1:18" hidden="1" outlineLevel="2">
      <c r="A22" s="130" t="s">
        <v>257</v>
      </c>
      <c r="B22" s="130" t="s">
        <v>139</v>
      </c>
      <c r="C22" s="130" t="s">
        <v>229</v>
      </c>
      <c r="D22" s="130" t="s">
        <v>55</v>
      </c>
      <c r="E22" s="130" t="s">
        <v>16</v>
      </c>
      <c r="F22" s="130" t="s">
        <v>136</v>
      </c>
      <c r="G22" s="130" t="s">
        <v>137</v>
      </c>
      <c r="H22" s="130" t="s">
        <v>136</v>
      </c>
      <c r="I22" s="130" t="s">
        <v>135</v>
      </c>
      <c r="J22" s="130" t="s">
        <v>255</v>
      </c>
      <c r="K22" s="132">
        <v>0</v>
      </c>
      <c r="L22" s="132">
        <v>150</v>
      </c>
      <c r="M22" s="132">
        <f>K22-L22</f>
        <v>-150</v>
      </c>
      <c r="N22" s="130" t="s">
        <v>256</v>
      </c>
      <c r="O22" s="130" t="s">
        <v>255</v>
      </c>
      <c r="P22" s="130"/>
      <c r="Q22" s="130" t="s">
        <v>254</v>
      </c>
      <c r="R22" s="130" t="s">
        <v>253</v>
      </c>
    </row>
    <row r="23" spans="1:18" hidden="1" outlineLevel="2">
      <c r="A23" s="130" t="s">
        <v>257</v>
      </c>
      <c r="B23" s="130" t="s">
        <v>139</v>
      </c>
      <c r="C23" s="130" t="s">
        <v>229</v>
      </c>
      <c r="D23" s="130" t="s">
        <v>138</v>
      </c>
      <c r="E23" s="130" t="s">
        <v>16</v>
      </c>
      <c r="F23" s="130" t="s">
        <v>136</v>
      </c>
      <c r="G23" s="130" t="s">
        <v>137</v>
      </c>
      <c r="H23" s="130" t="s">
        <v>136</v>
      </c>
      <c r="I23" s="130" t="s">
        <v>135</v>
      </c>
      <c r="J23" s="130" t="s">
        <v>255</v>
      </c>
      <c r="K23" s="132">
        <v>150</v>
      </c>
      <c r="L23" s="132">
        <v>0</v>
      </c>
      <c r="M23" s="132">
        <f>K23-L23</f>
        <v>150</v>
      </c>
      <c r="N23" s="130" t="s">
        <v>256</v>
      </c>
      <c r="O23" s="130" t="s">
        <v>255</v>
      </c>
      <c r="P23" s="130"/>
      <c r="Q23" s="130" t="s">
        <v>254</v>
      </c>
      <c r="R23" s="130" t="s">
        <v>253</v>
      </c>
    </row>
    <row r="24" spans="1:18" outlineLevel="1" collapsed="1">
      <c r="A24" s="130"/>
      <c r="B24" s="130"/>
      <c r="C24" s="133" t="s">
        <v>228</v>
      </c>
      <c r="D24" s="130"/>
      <c r="E24" s="130"/>
      <c r="F24" s="130"/>
      <c r="G24" s="130"/>
      <c r="H24" s="130"/>
      <c r="I24" s="130"/>
      <c r="J24" s="130"/>
      <c r="K24" s="132"/>
      <c r="L24" s="132"/>
      <c r="M24" s="131">
        <f>SUBTOTAL(9,M22:M23)</f>
        <v>0</v>
      </c>
      <c r="N24" s="130"/>
      <c r="O24" s="130"/>
      <c r="P24" s="130"/>
      <c r="Q24" s="130"/>
      <c r="R24" s="130"/>
    </row>
    <row r="25" spans="1:18" hidden="1" outlineLevel="2">
      <c r="A25" s="130" t="s">
        <v>252</v>
      </c>
      <c r="B25" s="130" t="s">
        <v>139</v>
      </c>
      <c r="C25" s="130" t="s">
        <v>141</v>
      </c>
      <c r="D25" s="130" t="s">
        <v>226</v>
      </c>
      <c r="E25" s="130" t="s">
        <v>16</v>
      </c>
      <c r="F25" s="130" t="s">
        <v>136</v>
      </c>
      <c r="G25" s="130" t="s">
        <v>137</v>
      </c>
      <c r="H25" s="130" t="s">
        <v>136</v>
      </c>
      <c r="I25" s="130" t="s">
        <v>135</v>
      </c>
      <c r="J25" s="130" t="s">
        <v>251</v>
      </c>
      <c r="K25" s="132">
        <v>749.3</v>
      </c>
      <c r="L25" s="132">
        <v>0</v>
      </c>
      <c r="M25" s="132">
        <f>K25-L25</f>
        <v>749.3</v>
      </c>
      <c r="N25" s="130" t="s">
        <v>227</v>
      </c>
      <c r="O25" s="130" t="s">
        <v>251</v>
      </c>
      <c r="P25" s="130"/>
      <c r="Q25" s="130" t="s">
        <v>250</v>
      </c>
      <c r="R25" s="130" t="s">
        <v>179</v>
      </c>
    </row>
    <row r="26" spans="1:18" hidden="1" outlineLevel="2">
      <c r="A26" s="130" t="s">
        <v>252</v>
      </c>
      <c r="B26" s="130" t="s">
        <v>139</v>
      </c>
      <c r="C26" s="130" t="s">
        <v>141</v>
      </c>
      <c r="D26" s="130" t="s">
        <v>55</v>
      </c>
      <c r="E26" s="130" t="s">
        <v>16</v>
      </c>
      <c r="F26" s="130" t="s">
        <v>136</v>
      </c>
      <c r="G26" s="130" t="s">
        <v>137</v>
      </c>
      <c r="H26" s="130" t="s">
        <v>136</v>
      </c>
      <c r="I26" s="130" t="s">
        <v>135</v>
      </c>
      <c r="J26" s="130" t="s">
        <v>251</v>
      </c>
      <c r="K26" s="132">
        <v>0</v>
      </c>
      <c r="L26" s="132">
        <v>749.3</v>
      </c>
      <c r="M26" s="132">
        <f>K26-L26</f>
        <v>-749.3</v>
      </c>
      <c r="N26" s="130" t="s">
        <v>227</v>
      </c>
      <c r="O26" s="130" t="s">
        <v>251</v>
      </c>
      <c r="P26" s="130"/>
      <c r="Q26" s="130" t="s">
        <v>250</v>
      </c>
      <c r="R26" s="130" t="s">
        <v>179</v>
      </c>
    </row>
    <row r="27" spans="1:18" hidden="1" outlineLevel="2">
      <c r="A27" s="130" t="s">
        <v>249</v>
      </c>
      <c r="B27" s="130" t="s">
        <v>139</v>
      </c>
      <c r="C27" s="130" t="s">
        <v>141</v>
      </c>
      <c r="D27" s="130" t="s">
        <v>226</v>
      </c>
      <c r="E27" s="130" t="s">
        <v>16</v>
      </c>
      <c r="F27" s="130" t="s">
        <v>136</v>
      </c>
      <c r="G27" s="130" t="s">
        <v>137</v>
      </c>
      <c r="H27" s="130" t="s">
        <v>136</v>
      </c>
      <c r="I27" s="130" t="s">
        <v>135</v>
      </c>
      <c r="J27" s="130" t="s">
        <v>247</v>
      </c>
      <c r="K27" s="132">
        <v>800</v>
      </c>
      <c r="L27" s="132">
        <v>0</v>
      </c>
      <c r="M27" s="132">
        <f>K27-L27</f>
        <v>800</v>
      </c>
      <c r="N27" s="130" t="s">
        <v>248</v>
      </c>
      <c r="O27" s="130" t="s">
        <v>247</v>
      </c>
      <c r="P27" s="130"/>
      <c r="Q27" s="130" t="s">
        <v>246</v>
      </c>
      <c r="R27" s="130" t="s">
        <v>179</v>
      </c>
    </row>
    <row r="28" spans="1:18" hidden="1" outlineLevel="2">
      <c r="A28" s="130" t="s">
        <v>249</v>
      </c>
      <c r="B28" s="130" t="s">
        <v>139</v>
      </c>
      <c r="C28" s="130" t="s">
        <v>141</v>
      </c>
      <c r="D28" s="130" t="s">
        <v>140</v>
      </c>
      <c r="E28" s="130" t="s">
        <v>16</v>
      </c>
      <c r="F28" s="130" t="s">
        <v>136</v>
      </c>
      <c r="G28" s="130" t="s">
        <v>137</v>
      </c>
      <c r="H28" s="130" t="s">
        <v>136</v>
      </c>
      <c r="I28" s="130" t="s">
        <v>135</v>
      </c>
      <c r="J28" s="130" t="s">
        <v>247</v>
      </c>
      <c r="K28" s="132">
        <v>0</v>
      </c>
      <c r="L28" s="132">
        <v>800</v>
      </c>
      <c r="M28" s="132">
        <f>K28-L28</f>
        <v>-800</v>
      </c>
      <c r="N28" s="130" t="s">
        <v>248</v>
      </c>
      <c r="O28" s="130" t="s">
        <v>247</v>
      </c>
      <c r="P28" s="130"/>
      <c r="Q28" s="130" t="s">
        <v>246</v>
      </c>
      <c r="R28" s="130" t="s">
        <v>179</v>
      </c>
    </row>
    <row r="29" spans="1:18" hidden="1" outlineLevel="2">
      <c r="A29" s="130" t="s">
        <v>242</v>
      </c>
      <c r="B29" s="130" t="s">
        <v>139</v>
      </c>
      <c r="C29" s="130" t="s">
        <v>141</v>
      </c>
      <c r="D29" s="130" t="s">
        <v>245</v>
      </c>
      <c r="E29" s="130" t="s">
        <v>16</v>
      </c>
      <c r="F29" s="130" t="s">
        <v>136</v>
      </c>
      <c r="G29" s="130" t="s">
        <v>137</v>
      </c>
      <c r="H29" s="130" t="s">
        <v>136</v>
      </c>
      <c r="I29" s="130" t="s">
        <v>135</v>
      </c>
      <c r="J29" s="130" t="s">
        <v>240</v>
      </c>
      <c r="K29" s="132">
        <v>83.67</v>
      </c>
      <c r="L29" s="132">
        <v>0</v>
      </c>
      <c r="M29" s="132">
        <f>K29-L29</f>
        <v>83.67</v>
      </c>
      <c r="N29" s="130" t="s">
        <v>243</v>
      </c>
      <c r="O29" s="130" t="s">
        <v>240</v>
      </c>
      <c r="P29" s="130"/>
      <c r="Q29" s="130" t="s">
        <v>239</v>
      </c>
      <c r="R29" s="130" t="s">
        <v>179</v>
      </c>
    </row>
    <row r="30" spans="1:18" hidden="1" outlineLevel="2">
      <c r="A30" s="130" t="s">
        <v>242</v>
      </c>
      <c r="B30" s="130" t="s">
        <v>139</v>
      </c>
      <c r="C30" s="130" t="s">
        <v>141</v>
      </c>
      <c r="D30" s="130" t="s">
        <v>244</v>
      </c>
      <c r="E30" s="130" t="s">
        <v>16</v>
      </c>
      <c r="F30" s="130" t="s">
        <v>136</v>
      </c>
      <c r="G30" s="130" t="s">
        <v>137</v>
      </c>
      <c r="H30" s="130" t="s">
        <v>136</v>
      </c>
      <c r="I30" s="130" t="s">
        <v>135</v>
      </c>
      <c r="J30" s="130" t="s">
        <v>240</v>
      </c>
      <c r="K30" s="132">
        <v>1539.75</v>
      </c>
      <c r="L30" s="132">
        <v>0</v>
      </c>
      <c r="M30" s="132">
        <f>K30-L30</f>
        <v>1539.75</v>
      </c>
      <c r="N30" s="130" t="s">
        <v>241</v>
      </c>
      <c r="O30" s="130" t="s">
        <v>240</v>
      </c>
      <c r="P30" s="130"/>
      <c r="Q30" s="130" t="s">
        <v>239</v>
      </c>
      <c r="R30" s="130" t="s">
        <v>179</v>
      </c>
    </row>
    <row r="31" spans="1:18" hidden="1" outlineLevel="2">
      <c r="A31" s="130" t="s">
        <v>242</v>
      </c>
      <c r="B31" s="130" t="s">
        <v>139</v>
      </c>
      <c r="C31" s="130" t="s">
        <v>141</v>
      </c>
      <c r="D31" s="130" t="s">
        <v>55</v>
      </c>
      <c r="E31" s="130" t="s">
        <v>16</v>
      </c>
      <c r="F31" s="130" t="s">
        <v>136</v>
      </c>
      <c r="G31" s="130" t="s">
        <v>137</v>
      </c>
      <c r="H31" s="130" t="s">
        <v>136</v>
      </c>
      <c r="I31" s="130" t="s">
        <v>135</v>
      </c>
      <c r="J31" s="130" t="s">
        <v>240</v>
      </c>
      <c r="K31" s="132">
        <v>0</v>
      </c>
      <c r="L31" s="132">
        <v>83.67</v>
      </c>
      <c r="M31" s="132">
        <f>K31-L31</f>
        <v>-83.67</v>
      </c>
      <c r="N31" s="130" t="s">
        <v>243</v>
      </c>
      <c r="O31" s="130" t="s">
        <v>240</v>
      </c>
      <c r="P31" s="130"/>
      <c r="Q31" s="130" t="s">
        <v>239</v>
      </c>
      <c r="R31" s="130" t="s">
        <v>179</v>
      </c>
    </row>
    <row r="32" spans="1:18" hidden="1" outlineLevel="2">
      <c r="A32" s="130" t="s">
        <v>242</v>
      </c>
      <c r="B32" s="130" t="s">
        <v>139</v>
      </c>
      <c r="C32" s="130" t="s">
        <v>141</v>
      </c>
      <c r="D32" s="130" t="s">
        <v>55</v>
      </c>
      <c r="E32" s="130" t="s">
        <v>16</v>
      </c>
      <c r="F32" s="130" t="s">
        <v>136</v>
      </c>
      <c r="G32" s="130" t="s">
        <v>137</v>
      </c>
      <c r="H32" s="130" t="s">
        <v>136</v>
      </c>
      <c r="I32" s="130" t="s">
        <v>135</v>
      </c>
      <c r="J32" s="130" t="s">
        <v>240</v>
      </c>
      <c r="K32" s="132">
        <v>0</v>
      </c>
      <c r="L32" s="132">
        <v>1539.75</v>
      </c>
      <c r="M32" s="132">
        <f>K32-L32</f>
        <v>-1539.75</v>
      </c>
      <c r="N32" s="130" t="s">
        <v>241</v>
      </c>
      <c r="O32" s="130" t="s">
        <v>240</v>
      </c>
      <c r="P32" s="130"/>
      <c r="Q32" s="130" t="s">
        <v>239</v>
      </c>
      <c r="R32" s="130" t="s">
        <v>179</v>
      </c>
    </row>
    <row r="33" spans="1:18" outlineLevel="1" collapsed="1">
      <c r="A33" s="130"/>
      <c r="B33" s="130"/>
      <c r="C33" s="133" t="s">
        <v>147</v>
      </c>
      <c r="D33" s="130"/>
      <c r="E33" s="130"/>
      <c r="F33" s="130"/>
      <c r="G33" s="130"/>
      <c r="H33" s="130"/>
      <c r="I33" s="130"/>
      <c r="J33" s="130"/>
      <c r="K33" s="132"/>
      <c r="L33" s="132"/>
      <c r="M33" s="131">
        <f>SUBTOTAL(9,M25:M32)</f>
        <v>0</v>
      </c>
      <c r="N33" s="130"/>
      <c r="O33" s="130"/>
      <c r="P33" s="130"/>
      <c r="Q33" s="130"/>
      <c r="R33" s="130"/>
    </row>
    <row r="34" spans="1:18" outlineLevel="2">
      <c r="A34" s="130" t="s">
        <v>236</v>
      </c>
      <c r="B34" s="130" t="s">
        <v>139</v>
      </c>
      <c r="C34" s="130" t="s">
        <v>46</v>
      </c>
      <c r="D34" s="130" t="s">
        <v>238</v>
      </c>
      <c r="E34" s="130" t="s">
        <v>16</v>
      </c>
      <c r="F34" s="130" t="s">
        <v>136</v>
      </c>
      <c r="G34" s="130" t="s">
        <v>137</v>
      </c>
      <c r="H34" s="130" t="s">
        <v>136</v>
      </c>
      <c r="I34" s="130" t="s">
        <v>135</v>
      </c>
      <c r="J34" s="130" t="s">
        <v>234</v>
      </c>
      <c r="K34" s="132">
        <v>573.59</v>
      </c>
      <c r="L34" s="132">
        <v>0</v>
      </c>
      <c r="M34" s="132">
        <f>K34-L34</f>
        <v>573.59</v>
      </c>
      <c r="N34" s="130" t="s">
        <v>235</v>
      </c>
      <c r="O34" s="130" t="s">
        <v>234</v>
      </c>
      <c r="P34" s="130"/>
      <c r="Q34" s="130" t="s">
        <v>233</v>
      </c>
      <c r="R34" s="130" t="s">
        <v>179</v>
      </c>
    </row>
    <row r="35" spans="1:18" outlineLevel="1">
      <c r="A35" s="130"/>
      <c r="B35" s="130"/>
      <c r="C35" s="133" t="s">
        <v>237</v>
      </c>
      <c r="D35" s="130"/>
      <c r="E35" s="130"/>
      <c r="F35" s="130"/>
      <c r="G35" s="130"/>
      <c r="H35" s="130"/>
      <c r="I35" s="130"/>
      <c r="J35" s="130"/>
      <c r="K35" s="132"/>
      <c r="L35" s="132"/>
      <c r="M35" s="131">
        <f>SUBTOTAL(9,M34:M34)</f>
        <v>573.59</v>
      </c>
      <c r="N35" s="130"/>
      <c r="O35" s="130"/>
      <c r="P35" s="130"/>
      <c r="Q35" s="130"/>
      <c r="R35" s="130"/>
    </row>
    <row r="36" spans="1:18" outlineLevel="2">
      <c r="A36" s="130" t="s">
        <v>236</v>
      </c>
      <c r="B36" s="130" t="s">
        <v>139</v>
      </c>
      <c r="C36" s="130" t="s">
        <v>225</v>
      </c>
      <c r="D36" s="130" t="s">
        <v>55</v>
      </c>
      <c r="E36" s="130" t="s">
        <v>16</v>
      </c>
      <c r="F36" s="130" t="s">
        <v>136</v>
      </c>
      <c r="G36" s="130" t="s">
        <v>137</v>
      </c>
      <c r="H36" s="130" t="s">
        <v>136</v>
      </c>
      <c r="I36" s="130" t="s">
        <v>135</v>
      </c>
      <c r="J36" s="130" t="s">
        <v>234</v>
      </c>
      <c r="K36" s="132">
        <v>0</v>
      </c>
      <c r="L36" s="132">
        <v>573.59</v>
      </c>
      <c r="M36" s="132">
        <f>K36-L36</f>
        <v>-573.59</v>
      </c>
      <c r="N36" s="130" t="s">
        <v>235</v>
      </c>
      <c r="O36" s="130" t="s">
        <v>234</v>
      </c>
      <c r="P36" s="130"/>
      <c r="Q36" s="130" t="s">
        <v>233</v>
      </c>
      <c r="R36" s="130" t="s">
        <v>179</v>
      </c>
    </row>
    <row r="37" spans="1:18" outlineLevel="1">
      <c r="A37" s="130"/>
      <c r="B37" s="130"/>
      <c r="C37" s="133" t="s">
        <v>224</v>
      </c>
      <c r="D37" s="130"/>
      <c r="E37" s="130"/>
      <c r="F37" s="130"/>
      <c r="G37" s="130"/>
      <c r="H37" s="130"/>
      <c r="I37" s="130"/>
      <c r="J37" s="130"/>
      <c r="K37" s="132"/>
      <c r="L37" s="132"/>
      <c r="M37" s="131">
        <f>SUBTOTAL(9,M36:M36)</f>
        <v>-573.59</v>
      </c>
      <c r="N37" s="130"/>
      <c r="O37" s="130"/>
      <c r="P37" s="130"/>
      <c r="Q37" s="130"/>
      <c r="R37" s="130"/>
    </row>
    <row r="38" spans="1:18">
      <c r="A38" s="130"/>
      <c r="B38" s="130"/>
      <c r="C38" s="133" t="s">
        <v>148</v>
      </c>
      <c r="D38" s="130"/>
      <c r="E38" s="130"/>
      <c r="F38" s="130"/>
      <c r="G38" s="130"/>
      <c r="H38" s="130"/>
      <c r="I38" s="130"/>
      <c r="J38" s="130"/>
      <c r="K38" s="132"/>
      <c r="L38" s="132"/>
      <c r="M38" s="131">
        <f>SUBTOTAL(9,M6:M36)</f>
        <v>0</v>
      </c>
      <c r="N38" s="130"/>
      <c r="O38" s="130"/>
      <c r="P38" s="130"/>
      <c r="Q38" s="130"/>
      <c r="R38" s="130"/>
    </row>
  </sheetData>
  <autoFilter ref="A5:R36">
    <sortState ref="A6:R32">
      <sortCondition ref="C6"/>
    </sortState>
  </autoFilter>
  <pageMargins left="0.5" right="0.5" top="0.5" bottom="0.5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2019-02-14T20:27:08Z</cp:lastPrinted>
  <dcterms:created xsi:type="dcterms:W3CDTF">1998-06-29T20:35:37Z</dcterms:created>
  <dcterms:modified xsi:type="dcterms:W3CDTF">2019-02-14T20:27:19Z</dcterms:modified>
</cp:coreProperties>
</file>