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8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BUDGET TRANSFERS" sheetId="98" r:id="rId6"/>
  </sheets>
  <definedNames>
    <definedName name="_xlnm._FilterDatabase" localSheetId="3" hidden="1">'INCREASE(DECREASE)'!$A$1:$X$8</definedName>
    <definedName name="_xlnm._FilterDatabase" localSheetId="4" hidden="1">MOVEMENT!$A$1:$P$9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MOVEMENT!$P:$P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APPROPRIATIONS!$A$1:$H$27</definedName>
    <definedName name="_xlnm.Print_Area" localSheetId="3">'INCREASE(DECREASE)'!$A$1:$V$8</definedName>
    <definedName name="_xlnm.Print_Area" localSheetId="4">MOVEMENT!$A$1:$P$9</definedName>
    <definedName name="_xlnm.Print_Area" localSheetId="0">REVENUE!$E$1:$J$56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52511"/>
</workbook>
</file>

<file path=xl/calcChain.xml><?xml version="1.0" encoding="utf-8"?>
<calcChain xmlns="http://schemas.openxmlformats.org/spreadsheetml/2006/main">
  <c r="B2" i="69" l="1"/>
  <c r="M6" i="98"/>
  <c r="M7" i="98"/>
  <c r="M8" i="98"/>
  <c r="M87" i="98" s="1"/>
  <c r="M9" i="98"/>
  <c r="M164" i="98" s="1"/>
  <c r="M10" i="98"/>
  <c r="M11" i="98"/>
  <c r="M12" i="98"/>
  <c r="M13" i="98"/>
  <c r="M14" i="98"/>
  <c r="M15" i="98"/>
  <c r="M16" i="98"/>
  <c r="M17" i="98"/>
  <c r="M18" i="98"/>
  <c r="M19" i="98"/>
  <c r="M20" i="98"/>
  <c r="M21" i="98"/>
  <c r="M22" i="98"/>
  <c r="M23" i="98"/>
  <c r="M24" i="98"/>
  <c r="M25" i="98"/>
  <c r="M26" i="98"/>
  <c r="M27" i="98"/>
  <c r="M28" i="98"/>
  <c r="M29" i="98"/>
  <c r="M30" i="98"/>
  <c r="M31" i="98"/>
  <c r="M32" i="98"/>
  <c r="M33" i="98"/>
  <c r="M34" i="98"/>
  <c r="M35" i="98"/>
  <c r="M36" i="98"/>
  <c r="M37" i="98"/>
  <c r="M38" i="98"/>
  <c r="M39" i="98"/>
  <c r="M40" i="98"/>
  <c r="M41" i="98"/>
  <c r="M42" i="98"/>
  <c r="M43" i="98"/>
  <c r="M44" i="98"/>
  <c r="M45" i="98"/>
  <c r="M46" i="98"/>
  <c r="M47" i="98"/>
  <c r="M48" i="98"/>
  <c r="M49" i="98"/>
  <c r="M50" i="98"/>
  <c r="M51" i="98"/>
  <c r="M52" i="98"/>
  <c r="M53" i="98"/>
  <c r="M54" i="98"/>
  <c r="M55" i="98"/>
  <c r="M56" i="98"/>
  <c r="M57" i="98"/>
  <c r="M58" i="98"/>
  <c r="M59" i="98"/>
  <c r="M60" i="98"/>
  <c r="M61" i="98"/>
  <c r="M62" i="98"/>
  <c r="M63" i="98"/>
  <c r="M64" i="98"/>
  <c r="M65" i="98"/>
  <c r="M66" i="98"/>
  <c r="M67" i="98"/>
  <c r="M68" i="98"/>
  <c r="M69" i="98"/>
  <c r="M70" i="98"/>
  <c r="M71" i="98"/>
  <c r="M72" i="98"/>
  <c r="M73" i="98"/>
  <c r="M74" i="98"/>
  <c r="M75" i="98"/>
  <c r="M76" i="98"/>
  <c r="M77" i="98"/>
  <c r="M78" i="98"/>
  <c r="M79" i="98"/>
  <c r="M80" i="98"/>
  <c r="M81" i="98"/>
  <c r="M82" i="98"/>
  <c r="M83" i="98"/>
  <c r="M84" i="98"/>
  <c r="M85" i="98"/>
  <c r="M86" i="98"/>
  <c r="M88" i="98"/>
  <c r="M89" i="98"/>
  <c r="M90" i="98"/>
  <c r="M91" i="98"/>
  <c r="M92" i="98"/>
  <c r="M93" i="98"/>
  <c r="M94" i="98"/>
  <c r="M95" i="98"/>
  <c r="M96" i="98"/>
  <c r="M97" i="98"/>
  <c r="M100" i="98" s="1"/>
  <c r="M98" i="98"/>
  <c r="M99" i="98"/>
  <c r="M101" i="98"/>
  <c r="M138" i="98" s="1"/>
  <c r="M102" i="98"/>
  <c r="M103" i="98"/>
  <c r="M104" i="98"/>
  <c r="M105" i="98"/>
  <c r="M106" i="98"/>
  <c r="M107" i="98"/>
  <c r="M108" i="98"/>
  <c r="M109" i="98"/>
  <c r="M110" i="98"/>
  <c r="M111" i="98"/>
  <c r="M112" i="98"/>
  <c r="M113" i="98"/>
  <c r="M114" i="98"/>
  <c r="M115" i="98"/>
  <c r="M116" i="98"/>
  <c r="M117" i="98"/>
  <c r="M118" i="98"/>
  <c r="M119" i="98"/>
  <c r="M120" i="98"/>
  <c r="M121" i="98"/>
  <c r="M122" i="98"/>
  <c r="M123" i="98"/>
  <c r="M124" i="98"/>
  <c r="M125" i="98"/>
  <c r="M126" i="98"/>
  <c r="M127" i="98"/>
  <c r="M128" i="98"/>
  <c r="M129" i="98"/>
  <c r="M130" i="98"/>
  <c r="M131" i="98"/>
  <c r="M132" i="98"/>
  <c r="M133" i="98"/>
  <c r="M134" i="98"/>
  <c r="M135" i="98"/>
  <c r="M136" i="98"/>
  <c r="M137" i="98"/>
  <c r="M139" i="98"/>
  <c r="M158" i="98" s="1"/>
  <c r="M140" i="98"/>
  <c r="M141" i="98"/>
  <c r="M142" i="98"/>
  <c r="M143" i="98"/>
  <c r="M144" i="98"/>
  <c r="M145" i="98"/>
  <c r="M146" i="98"/>
  <c r="M147" i="98"/>
  <c r="M148" i="98"/>
  <c r="M149" i="98"/>
  <c r="M150" i="98"/>
  <c r="M151" i="98"/>
  <c r="M152" i="98"/>
  <c r="M153" i="98"/>
  <c r="M154" i="98"/>
  <c r="M155" i="98"/>
  <c r="M156" i="98"/>
  <c r="M157" i="98"/>
  <c r="M159" i="98"/>
  <c r="M160" i="98"/>
  <c r="M161" i="98"/>
  <c r="M163" i="98" s="1"/>
  <c r="M162" i="98"/>
  <c r="H25" i="1"/>
  <c r="D20" i="1" l="1"/>
  <c r="F20" i="1"/>
  <c r="G20" i="1" s="1"/>
  <c r="G39" i="78" l="1"/>
  <c r="I39" i="78"/>
  <c r="G25" i="1" l="1"/>
  <c r="G26" i="1"/>
  <c r="I46" i="78"/>
  <c r="I31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3" i="1"/>
  <c r="D24" i="1"/>
  <c r="D25" i="1"/>
  <c r="D26" i="1"/>
  <c r="J53" i="78"/>
  <c r="H53" i="78"/>
  <c r="F53" i="78"/>
  <c r="G46" i="78"/>
  <c r="G48" i="78"/>
  <c r="G49" i="78"/>
  <c r="G50" i="78"/>
  <c r="G51" i="78"/>
  <c r="G52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7" i="78" l="1"/>
  <c r="J17" i="78"/>
  <c r="H17" i="78"/>
  <c r="F17" i="78"/>
  <c r="B31" i="79" l="1"/>
  <c r="B42" i="79" l="1"/>
  <c r="B34" i="79"/>
  <c r="B4" i="79"/>
  <c r="B35" i="79" l="1"/>
  <c r="I52" i="78" l="1"/>
  <c r="I51" i="78"/>
  <c r="I50" i="78"/>
  <c r="I49" i="78"/>
  <c r="I48" i="78"/>
  <c r="I47" i="78"/>
  <c r="G47" i="78"/>
  <c r="G53" i="78" s="1"/>
  <c r="J43" i="78"/>
  <c r="H43" i="78"/>
  <c r="F43" i="78"/>
  <c r="I42" i="78"/>
  <c r="G42" i="78"/>
  <c r="I41" i="78"/>
  <c r="G41" i="78"/>
  <c r="I40" i="78"/>
  <c r="G40" i="78"/>
  <c r="J38" i="78"/>
  <c r="H38" i="78"/>
  <c r="F38" i="78"/>
  <c r="I36" i="78"/>
  <c r="I35" i="78"/>
  <c r="I34" i="78"/>
  <c r="I33" i="78"/>
  <c r="I32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3" i="78" l="1"/>
  <c r="G17" i="78"/>
  <c r="I6" i="78"/>
  <c r="J9" i="78"/>
  <c r="G43" i="78"/>
  <c r="F44" i="78"/>
  <c r="F56" i="78" s="1"/>
  <c r="I38" i="78"/>
  <c r="G38" i="78"/>
  <c r="I43" i="78"/>
  <c r="G6" i="78"/>
  <c r="H9" i="78"/>
  <c r="H44" i="78" l="1"/>
  <c r="H56" i="78" s="1"/>
  <c r="G9" i="78"/>
  <c r="I9" i="78"/>
  <c r="G44" i="78" l="1"/>
  <c r="G56" i="78" s="1"/>
  <c r="P3" i="69" l="1"/>
  <c r="P4" i="69"/>
  <c r="P5" i="69"/>
  <c r="P6" i="69"/>
  <c r="B8" i="74" l="1"/>
  <c r="F3" i="1" l="1"/>
  <c r="S8" i="74"/>
  <c r="T8" i="74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5" i="1" s="1"/>
  <c r="O8" i="74"/>
  <c r="F16" i="1" s="1"/>
  <c r="P8" i="74"/>
  <c r="F17" i="1" s="1"/>
  <c r="Q8" i="74"/>
  <c r="R8" i="74"/>
  <c r="F19" i="1" s="1"/>
  <c r="F4" i="1" l="1"/>
  <c r="W8" i="74"/>
  <c r="G12" i="1"/>
  <c r="G11" i="1"/>
  <c r="G18" i="1"/>
  <c r="G14" i="1"/>
  <c r="G10" i="1"/>
  <c r="G6" i="1"/>
  <c r="G19" i="1"/>
  <c r="G15" i="1"/>
  <c r="G17" i="1"/>
  <c r="G13" i="1"/>
  <c r="G9" i="1"/>
  <c r="G5" i="1"/>
  <c r="G16" i="1"/>
  <c r="G8" i="1"/>
  <c r="G7" i="1"/>
  <c r="P2" i="69" l="1"/>
  <c r="D7" i="69" l="1"/>
  <c r="H7" i="69"/>
  <c r="J7" i="69"/>
  <c r="K7" i="69"/>
  <c r="L7" i="69"/>
  <c r="M7" i="69"/>
  <c r="N7" i="69"/>
  <c r="O7" i="69"/>
  <c r="I7" i="69" l="1"/>
  <c r="G7" i="69"/>
  <c r="F7" i="69"/>
  <c r="E7" i="69"/>
  <c r="C7" i="69"/>
  <c r="B7" i="69" l="1"/>
  <c r="P7" i="69" s="1"/>
  <c r="G23" i="1" l="1"/>
  <c r="G24" i="1"/>
  <c r="H21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J8" i="69"/>
  <c r="J9" i="69" s="1"/>
  <c r="K8" i="69"/>
  <c r="K9" i="69" s="1"/>
  <c r="L8" i="69"/>
  <c r="L9" i="69" s="1"/>
  <c r="M8" i="69"/>
  <c r="M9" i="69" s="1"/>
  <c r="O8" i="69"/>
  <c r="O9" i="69" s="1"/>
  <c r="D9" i="69" l="1"/>
  <c r="D19" i="1"/>
  <c r="C21" i="1"/>
  <c r="C27" i="1" s="1"/>
  <c r="E21" i="1"/>
  <c r="E27" i="1" s="1"/>
  <c r="F21" i="1"/>
  <c r="F27" i="1" s="1"/>
  <c r="D22" i="1"/>
  <c r="G22" i="1"/>
  <c r="D27" i="1" l="1"/>
  <c r="D21" i="1"/>
  <c r="H27" i="1" l="1"/>
  <c r="I8" i="69"/>
  <c r="I9" i="69" l="1"/>
  <c r="G21" i="1"/>
  <c r="N8" i="69" s="1"/>
  <c r="P8" i="69" s="1"/>
  <c r="G27" i="1" l="1"/>
  <c r="N9" i="69" l="1"/>
  <c r="P9" i="69" s="1"/>
  <c r="I12" i="78" l="1"/>
  <c r="I17" i="78" s="1"/>
  <c r="J44" i="78" l="1"/>
  <c r="I44" i="78" s="1"/>
  <c r="I56" i="78" s="1"/>
  <c r="J56" i="78" l="1"/>
  <c r="H29" i="1" s="1"/>
  <c r="H30" i="1" s="1"/>
</calcChain>
</file>

<file path=xl/sharedStrings.xml><?xml version="1.0" encoding="utf-8"?>
<sst xmlns="http://schemas.openxmlformats.org/spreadsheetml/2006/main" count="2404" uniqueCount="319">
  <si>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</si>
  <si>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</si>
  <si>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</si>
  <si>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</si>
  <si>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</si>
  <si>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</si>
  <si>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</si>
  <si>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</si>
  <si>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</si>
  <si>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</si>
  <si>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</si>
  <si>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</si>
  <si>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</si>
  <si>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</si>
  <si>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</si>
  <si>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</si>
  <si>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</si>
  <si>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</si>
  <si>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</si>
  <si>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</si>
  <si>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</si>
  <si>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</si>
  <si>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</si>
  <si>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</si>
  <si>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</si>
  <si>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</si>
  <si>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</si>
  <si>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</si>
  <si>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</si>
  <si>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</si>
  <si>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</si>
  <si>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</si>
  <si>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</si>
  <si>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</si>
  <si>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</si>
  <si>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</si>
  <si>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</si>
  <si>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</si>
  <si>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</si>
  <si>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</si>
  <si>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</si>
  <si>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</si>
  <si>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</si>
  <si>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</si>
  <si>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3466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</si>
  <si>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</si>
  <si>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</si>
  <si>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</si>
  <si>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</si>
  <si>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</si>
  <si>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</si>
  <si>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</si>
  <si>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</si>
  <si>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</si>
  <si>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</si>
  <si>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</si>
  <si>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</si>
  <si>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</si>
  <si>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</si>
  <si>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</si>
  <si>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</si>
  <si>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</si>
  <si>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</si>
  <si>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</si>
  <si>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</si>
  <si>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</si>
  <si>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</si>
  <si>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</si>
  <si>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</si>
  <si>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</si>
  <si>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</si>
  <si>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</si>
  <si>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</si>
  <si>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</si>
  <si>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</si>
  <si>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</si>
  <si>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</si>
  <si>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</si>
  <si>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</si>
  <si>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</si>
  <si>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</si>
  <si>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</si>
  <si>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</si>
  <si>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</si>
  <si>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</si>
  <si>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</si>
  <si>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</si>
  <si>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</si>
  <si>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</si>
  <si>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</si>
  <si>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</si>
  <si>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</si>
  <si>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</si>
  <si>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</si>
  <si>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</si>
  <si>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</si>
  <si>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</si>
  <si>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</si>
  <si>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</si>
  <si>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</si>
  <si>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</si>
  <si>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</si>
  <si>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</si>
  <si>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>ORIGINAL BUDGET  (July 1, 2017)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</si>
  <si>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</si>
  <si>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</si>
  <si>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</si>
  <si>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</si>
  <si>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</si>
  <si>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</si>
  <si>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</si>
  <si>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</si>
  <si>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</si>
  <si>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</si>
  <si>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</si>
  <si>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</si>
  <si>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</si>
  <si>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</si>
  <si>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</si>
  <si>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</si>
  <si>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</si>
  <si>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</si>
  <si>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</si>
  <si>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</si>
  <si>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</si>
  <si>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</si>
  <si>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</si>
  <si>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</si>
  <si>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</si>
  <si>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</si>
  <si>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</si>
  <si>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</si>
  <si>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</si>
  <si>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</si>
  <si>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</si>
  <si>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</si>
  <si>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</si>
  <si>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</si>
  <si>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</si>
  <si>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</si>
  <si>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8100</t>
  </si>
  <si>
    <t>642</t>
  </si>
  <si>
    <t>350</t>
  </si>
  <si>
    <t>0232</t>
  </si>
  <si>
    <t>7900</t>
  </si>
  <si>
    <t>450</t>
  </si>
  <si>
    <t>384</t>
  </si>
  <si>
    <t>380</t>
  </si>
  <si>
    <t>360</t>
  </si>
  <si>
    <t>320</t>
  </si>
  <si>
    <t>790</t>
  </si>
  <si>
    <t>7300</t>
  </si>
  <si>
    <t>705</t>
  </si>
  <si>
    <t>373</t>
  </si>
  <si>
    <t>330</t>
  </si>
  <si>
    <t>707</t>
  </si>
  <si>
    <t>728</t>
  </si>
  <si>
    <t>6100</t>
  </si>
  <si>
    <t>5400</t>
  </si>
  <si>
    <t>644</t>
  </si>
  <si>
    <t>5300</t>
  </si>
  <si>
    <t>712</t>
  </si>
  <si>
    <t>710</t>
  </si>
  <si>
    <t>709</t>
  </si>
  <si>
    <t>704</t>
  </si>
  <si>
    <t>703</t>
  </si>
  <si>
    <t>701</t>
  </si>
  <si>
    <t>717</t>
  </si>
  <si>
    <t>715</t>
  </si>
  <si>
    <t>706</t>
  </si>
  <si>
    <t>724</t>
  </si>
  <si>
    <t>720</t>
  </si>
  <si>
    <t>711</t>
  </si>
  <si>
    <t>3315</t>
  </si>
  <si>
    <t>Fund</t>
  </si>
  <si>
    <t>5300 Total</t>
  </si>
  <si>
    <t>5400 Total</t>
  </si>
  <si>
    <t>6100 Total</t>
  </si>
  <si>
    <t>7300 Total</t>
  </si>
  <si>
    <t>7900 Total</t>
  </si>
  <si>
    <t>8100 Total</t>
  </si>
  <si>
    <t>9100 Total</t>
  </si>
  <si>
    <t>Grand Total</t>
  </si>
  <si>
    <t>E002115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</si>
  <si>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</si>
  <si>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</si>
  <si>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</si>
  <si>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</si>
  <si>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</si>
  <si>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</si>
  <si>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</si>
  <si>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</si>
  <si>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</si>
  <si>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</si>
  <si>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</si>
  <si>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</si>
  <si>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</si>
  <si>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</si>
  <si>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</si>
  <si>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</si>
  <si>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</si>
  <si>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</si>
  <si>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</si>
  <si>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</si>
  <si>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</si>
  <si>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</si>
  <si>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</si>
  <si>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</si>
  <si>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</si>
  <si>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</si>
  <si>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</si>
  <si>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ORIGINAL BUDGET      (July 1, 2017)</t>
  </si>
  <si>
    <t>3467</t>
  </si>
  <si>
    <t>GED Testing Fees</t>
  </si>
  <si>
    <t>FUND BALANCE JULY 1, 2017</t>
  </si>
  <si>
    <t>3610</t>
  </si>
  <si>
    <t>BSI</t>
  </si>
  <si>
    <t>CROSS FUNCTION CHANGE</t>
  </si>
  <si>
    <t>TOTAL REVENUE, TRANSFERS AND BALANCES</t>
  </si>
  <si>
    <t>FCTC GENERAL FUND</t>
  </si>
  <si>
    <t>SUBTOTAL</t>
  </si>
  <si>
    <t>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</si>
  <si>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</si>
  <si>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</si>
  <si>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</si>
  <si>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</si>
  <si>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</si>
  <si>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</si>
  <si>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</si>
  <si>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</si>
  <si>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</si>
  <si>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</si>
  <si>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</si>
  <si>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</si>
  <si>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</si>
  <si>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</si>
  <si>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</si>
  <si>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</si>
  <si>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</si>
  <si>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</si>
  <si>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</si>
  <si>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Fiscal Services</t>
  </si>
  <si>
    <t>Central Services</t>
  </si>
  <si>
    <t>Transportation</t>
  </si>
  <si>
    <t>Administrative Technology Services</t>
  </si>
  <si>
    <t>Transfer</t>
  </si>
  <si>
    <t>5900</t>
  </si>
  <si>
    <t>Trf for Budget</t>
  </si>
  <si>
    <t>5900 Total</t>
  </si>
  <si>
    <t>750</t>
  </si>
  <si>
    <t>369</t>
  </si>
  <si>
    <t>399</t>
  </si>
  <si>
    <t>Budget Trf</t>
  </si>
  <si>
    <t>Yr</t>
  </si>
  <si>
    <t>Proj</t>
  </si>
  <si>
    <t>Grnt</t>
  </si>
  <si>
    <t>Prog</t>
  </si>
  <si>
    <t>Cntr</t>
  </si>
  <si>
    <t>Obj</t>
  </si>
  <si>
    <t>AMENDMENT 2018-FCTC-04       ST. JOHNS COUNTY SCHOOL DISTRICT FY 2017-2018 REVENUE BUDGET       NOVEMBER 30, 2017</t>
  </si>
  <si>
    <t xml:space="preserve">INCREASE (DECREASE) NOVEMBER </t>
  </si>
  <si>
    <t>NOVEMBER BUDGET PROPOSAL</t>
  </si>
  <si>
    <t>ACTIVITY THRU OCTOBER</t>
  </si>
  <si>
    <t xml:space="preserve">ADOPTED BUDGET              AS OF OCTOBER </t>
  </si>
  <si>
    <t xml:space="preserve">REVENUE                     INCREASE (DECREASE) NOVEMBER </t>
  </si>
  <si>
    <t xml:space="preserve">MOVEMENT BETWEEN FUNCTIONS NOVEMBER             </t>
  </si>
  <si>
    <t>ADOPTED BUDGET        AS OF OCTOBER 2017</t>
  </si>
  <si>
    <t>2225828</t>
  </si>
  <si>
    <t>11/9/2017</t>
  </si>
  <si>
    <t>Redistribution per JW</t>
  </si>
  <si>
    <t>BU024395</t>
  </si>
  <si>
    <t>2217258</t>
  </si>
  <si>
    <t>11/1/2017</t>
  </si>
  <si>
    <t>Budget Transfers</t>
  </si>
  <si>
    <t>BU024378</t>
  </si>
  <si>
    <t>2244538</t>
  </si>
  <si>
    <t>11/30/2017</t>
  </si>
  <si>
    <t>BU024771</t>
  </si>
  <si>
    <t>2241492</t>
  </si>
  <si>
    <t>11/28/2017</t>
  </si>
  <si>
    <t>diesel fuel c/b</t>
  </si>
  <si>
    <t>BU024746</t>
  </si>
  <si>
    <t>460</t>
  </si>
  <si>
    <t>2240683</t>
  </si>
  <si>
    <t>11/27/2017</t>
  </si>
  <si>
    <t>Trf Budget Lines</t>
  </si>
  <si>
    <t>BU024740</t>
  </si>
  <si>
    <t>2226201</t>
  </si>
  <si>
    <t>Budget trf 3</t>
  </si>
  <si>
    <t>BU024564</t>
  </si>
  <si>
    <t>2234387</t>
  </si>
  <si>
    <t>11/17/2017</t>
  </si>
  <si>
    <t>Budget trf</t>
  </si>
  <si>
    <t>BU024545</t>
  </si>
  <si>
    <t>2237820</t>
  </si>
  <si>
    <t>11/21/2017</t>
  </si>
  <si>
    <t>GLBudget Trf</t>
  </si>
  <si>
    <t>BU024712</t>
  </si>
  <si>
    <t>Budget Transfer</t>
  </si>
  <si>
    <t>2223692</t>
  </si>
  <si>
    <t>11/7/2017</t>
  </si>
  <si>
    <t>BU024517</t>
  </si>
  <si>
    <t>2223689</t>
  </si>
  <si>
    <t>BU024511</t>
  </si>
  <si>
    <t>2218873</t>
  </si>
  <si>
    <t>11/2/2017</t>
  </si>
  <si>
    <t>GL Budget Trf</t>
  </si>
  <si>
    <t>BU024454</t>
  </si>
  <si>
    <t>536</t>
  </si>
  <si>
    <t>310</t>
  </si>
  <si>
    <t>2246026</t>
  </si>
  <si>
    <t>3 fire hydrants Cox Fire Prote</t>
  </si>
  <si>
    <t>641</t>
  </si>
  <si>
    <t>BU024795</t>
  </si>
  <si>
    <t>Net Amount</t>
  </si>
  <si>
    <t>Func</t>
  </si>
  <si>
    <t>From 11/1/2017 to 11/30/2017</t>
  </si>
  <si>
    <t>AMENDMENT 2018-FCTC-04         ST. JOHNS COUNTY SCHOOL DISTRICT FY 2017-2018 APPROPRIATIONS BUDGET         NOVEMBER 30, 2017</t>
  </si>
  <si>
    <t>FUND BALANCE-Firefighting Hydrants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</si>
</sst>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8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4" fillId="0" borderId="0"/>
    <xf numFmtId="0" fontId="47" fillId="0" borderId="0"/>
    <xf numFmtId="43" fontId="13" fillId="0" borderId="0" applyFont="0" applyFill="0" applyBorder="0" applyAlignment="0" applyProtection="0"/>
  </cellStyleXfs>
  <cellXfs count="137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2" borderId="19" xfId="0" applyFont="1" applyFill="1" applyBorder="1" applyAlignment="1" applyProtection="1">
      <alignment horizontal="right"/>
      <protection locked="0"/>
    </xf>
    <xf numFmtId="0" fontId="34" fillId="3" borderId="16" xfId="0" applyFont="1" applyFill="1" applyBorder="1" applyAlignment="1">
      <alignment horizontal="right"/>
    </xf>
    <xf numFmtId="44" fontId="34" fillId="2" borderId="24" xfId="1" applyFont="1" applyFill="1" applyBorder="1"/>
    <xf numFmtId="44" fontId="33" fillId="2" borderId="3" xfId="1" applyFont="1" applyFill="1" applyBorder="1"/>
    <xf numFmtId="0" fontId="13" fillId="0" borderId="0" xfId="24"/>
    <xf numFmtId="43" fontId="13" fillId="0" borderId="0" xfId="24" applyNumberFormat="1"/>
    <xf numFmtId="49" fontId="42" fillId="0" borderId="0" xfId="24" applyNumberFormat="1" applyFont="1"/>
    <xf numFmtId="43" fontId="43" fillId="0" borderId="0" xfId="24" applyNumberFormat="1" applyFont="1"/>
    <xf numFmtId="43" fontId="42" fillId="0" borderId="0" xfId="24" applyNumberFormat="1" applyFont="1"/>
    <xf numFmtId="49" fontId="43" fillId="0" borderId="0" xfId="24" applyNumberFormat="1" applyFont="1"/>
    <xf numFmtId="49" fontId="43" fillId="5" borderId="9" xfId="24" applyNumberFormat="1" applyFont="1" applyFill="1" applyBorder="1" applyAlignment="1">
      <alignment horizontal="center"/>
    </xf>
    <xf numFmtId="43" fontId="43" fillId="5" borderId="9" xfId="24" applyNumberFormat="1" applyFont="1" applyFill="1" applyBorder="1" applyAlignment="1">
      <alignment horizontal="center"/>
    </xf>
    <xf numFmtId="0" fontId="45" fillId="2" borderId="21" xfId="0" applyFont="1" applyFill="1" applyBorder="1" applyAlignment="1">
      <alignment horizontal="center" vertical="center" shrinkToFit="1"/>
    </xf>
    <xf numFmtId="0" fontId="45" fillId="2" borderId="12" xfId="0" applyFont="1" applyFill="1" applyBorder="1" applyAlignment="1">
      <alignment horizontal="center" vertical="center" shrinkToFit="1"/>
    </xf>
    <xf numFmtId="0" fontId="45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6" fillId="2" borderId="10" xfId="0" applyFont="1" applyFill="1" applyBorder="1" applyAlignment="1">
      <alignment horizontal="center" vertical="center" shrinkToFit="1"/>
    </xf>
    <xf numFmtId="0" fontId="46" fillId="2" borderId="11" xfId="0" applyFont="1" applyFill="1" applyBorder="1" applyAlignment="1">
      <alignment horizontal="center" vertical="center" shrinkToFit="1"/>
    </xf>
    <xf numFmtId="0" fontId="46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9">
    <cellStyle name="Comma 2" xfId="38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E1" zoomScaleNormal="100" workbookViewId="0">
      <selection activeCell="L20" sqref="L20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1.42578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25" t="s">
        <v>259</v>
      </c>
      <c r="F1" s="126"/>
      <c r="G1" s="126"/>
      <c r="H1" s="126"/>
      <c r="I1" s="126"/>
      <c r="J1" s="127"/>
    </row>
    <row r="2" spans="1:12" ht="39.950000000000003" customHeight="1">
      <c r="A2" s="2" t="s">
        <v>55</v>
      </c>
      <c r="B2" s="3" t="s">
        <v>1</v>
      </c>
      <c r="C2" s="3" t="s">
        <v>8</v>
      </c>
      <c r="D2" s="3" t="s">
        <v>9</v>
      </c>
      <c r="E2" s="96" t="s">
        <v>219</v>
      </c>
      <c r="F2" s="4" t="s">
        <v>211</v>
      </c>
      <c r="G2" s="4" t="s">
        <v>262</v>
      </c>
      <c r="H2" s="4" t="s">
        <v>263</v>
      </c>
      <c r="I2" s="4" t="s">
        <v>260</v>
      </c>
      <c r="J2" s="97" t="s">
        <v>261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57</v>
      </c>
      <c r="B4" s="6" t="s">
        <v>16</v>
      </c>
      <c r="E4" s="98" t="s">
        <v>66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56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193</v>
      </c>
      <c r="B11" s="6" t="s">
        <v>16</v>
      </c>
      <c r="E11" s="103" t="s">
        <v>194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7" si="1">J11-H11</f>
        <v>0</v>
      </c>
      <c r="J11" s="99">
        <v>0</v>
      </c>
    </row>
    <row r="12" spans="1:12" ht="21" customHeight="1">
      <c r="A12" s="5" t="s">
        <v>173</v>
      </c>
      <c r="B12" s="6" t="s">
        <v>16</v>
      </c>
      <c r="E12" s="103" t="s">
        <v>132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208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/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/>
    </row>
    <row r="15" spans="1:12" ht="21" customHeight="1">
      <c r="A15" s="5" t="s">
        <v>34</v>
      </c>
      <c r="B15" s="6" t="s">
        <v>16</v>
      </c>
      <c r="C15" s="7" t="s">
        <v>92</v>
      </c>
      <c r="E15" s="103" t="s">
        <v>222</v>
      </c>
      <c r="F15" s="8">
        <v>0</v>
      </c>
      <c r="G15" s="8">
        <f t="shared" ref="G15:G16" si="2">H15-F15</f>
        <v>28700</v>
      </c>
      <c r="H15" s="8">
        <v>28700</v>
      </c>
      <c r="I15" s="8">
        <f t="shared" si="1"/>
        <v>0</v>
      </c>
      <c r="J15" s="99">
        <v>28700</v>
      </c>
    </row>
    <row r="16" spans="1:12" ht="21" customHeight="1">
      <c r="A16" s="5" t="s">
        <v>63</v>
      </c>
      <c r="B16" s="14" t="s">
        <v>16</v>
      </c>
      <c r="D16" s="7" t="s">
        <v>0</v>
      </c>
      <c r="E16" s="103" t="s">
        <v>195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28700</v>
      </c>
      <c r="H17" s="12">
        <f>SUBTOTAL(9,H11:H16)</f>
        <v>4370188</v>
      </c>
      <c r="I17" s="12">
        <f>SUBTOTAL(9,I11:I16)</f>
        <v>0</v>
      </c>
      <c r="J17" s="102">
        <f>SUBTOTAL(9,J11:J16)</f>
        <v>4370188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4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129</v>
      </c>
      <c r="F20" s="8">
        <v>95000</v>
      </c>
      <c r="G20" s="8">
        <f t="shared" si="3"/>
        <v>0</v>
      </c>
      <c r="H20" s="8">
        <v>95000</v>
      </c>
      <c r="I20" s="8">
        <f t="shared" si="1"/>
        <v>0</v>
      </c>
      <c r="J20" s="99">
        <v>95000</v>
      </c>
    </row>
    <row r="21" spans="1:13" ht="21" hidden="1" customHeight="1">
      <c r="A21" s="5">
        <v>3431</v>
      </c>
      <c r="B21" s="6" t="s">
        <v>16</v>
      </c>
      <c r="E21" s="104" t="s">
        <v>209</v>
      </c>
      <c r="F21" s="8">
        <v>0</v>
      </c>
      <c r="G21" s="8">
        <f t="shared" si="3"/>
        <v>0</v>
      </c>
      <c r="H21" s="8">
        <v>0</v>
      </c>
      <c r="I21" s="8">
        <f t="shared" si="1"/>
        <v>0</v>
      </c>
      <c r="J21" s="99"/>
    </row>
    <row r="22" spans="1:13" ht="21" customHeight="1">
      <c r="A22" s="5" t="s">
        <v>79</v>
      </c>
      <c r="B22" s="6" t="s">
        <v>16</v>
      </c>
      <c r="E22" s="104" t="s">
        <v>130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80</v>
      </c>
      <c r="B23" s="56" t="s">
        <v>16</v>
      </c>
      <c r="C23" s="57"/>
      <c r="D23" s="57"/>
      <c r="E23" s="105" t="s">
        <v>133</v>
      </c>
      <c r="F23" s="58">
        <v>950000</v>
      </c>
      <c r="G23" s="8">
        <f t="shared" si="3"/>
        <v>0</v>
      </c>
      <c r="H23" s="58">
        <v>950000</v>
      </c>
      <c r="I23" s="58">
        <f t="shared" si="1"/>
        <v>0</v>
      </c>
      <c r="J23" s="106">
        <v>950000</v>
      </c>
    </row>
    <row r="24" spans="1:13" ht="21" hidden="1" customHeight="1">
      <c r="A24" s="55" t="s">
        <v>81</v>
      </c>
      <c r="B24" s="56" t="s">
        <v>16</v>
      </c>
      <c r="C24" s="57" t="s">
        <v>101</v>
      </c>
      <c r="D24" s="57"/>
      <c r="E24" s="104" t="s">
        <v>82</v>
      </c>
      <c r="F24" s="8">
        <v>0</v>
      </c>
      <c r="G24" s="8">
        <f t="shared" si="3"/>
        <v>0</v>
      </c>
      <c r="H24" s="8">
        <v>0</v>
      </c>
      <c r="I24" s="8">
        <f t="shared" si="1"/>
        <v>0</v>
      </c>
      <c r="J24" s="99"/>
    </row>
    <row r="25" spans="1:13" ht="21" customHeight="1">
      <c r="A25" s="55" t="s">
        <v>83</v>
      </c>
      <c r="B25" s="56" t="s">
        <v>16</v>
      </c>
      <c r="C25" s="57"/>
      <c r="D25" s="57"/>
      <c r="E25" s="104" t="s">
        <v>85</v>
      </c>
      <c r="F25" s="8">
        <v>35000</v>
      </c>
      <c r="G25" s="8">
        <f t="shared" si="3"/>
        <v>0</v>
      </c>
      <c r="H25" s="8">
        <v>35000</v>
      </c>
      <c r="I25" s="8">
        <f t="shared" si="1"/>
        <v>0</v>
      </c>
      <c r="J25" s="99">
        <v>35000</v>
      </c>
    </row>
    <row r="26" spans="1:13" ht="21" customHeight="1">
      <c r="A26" s="55" t="s">
        <v>84</v>
      </c>
      <c r="B26" s="56" t="s">
        <v>16</v>
      </c>
      <c r="C26" s="57"/>
      <c r="D26" s="57"/>
      <c r="E26" s="104" t="s">
        <v>86</v>
      </c>
      <c r="F26" s="8">
        <v>170000</v>
      </c>
      <c r="G26" s="8">
        <f t="shared" si="3"/>
        <v>0</v>
      </c>
      <c r="H26" s="8">
        <v>170000</v>
      </c>
      <c r="I26" s="8">
        <f t="shared" si="1"/>
        <v>0</v>
      </c>
      <c r="J26" s="99">
        <v>170000</v>
      </c>
    </row>
    <row r="27" spans="1:13" ht="21" hidden="1" customHeight="1">
      <c r="A27" s="5" t="s">
        <v>44</v>
      </c>
      <c r="B27" s="6" t="s">
        <v>16</v>
      </c>
      <c r="C27" s="7" t="s">
        <v>100</v>
      </c>
      <c r="E27" s="104" t="s">
        <v>210</v>
      </c>
      <c r="F27" s="8">
        <v>0</v>
      </c>
      <c r="G27" s="8">
        <f t="shared" si="3"/>
        <v>0</v>
      </c>
      <c r="H27" s="8">
        <v>0</v>
      </c>
      <c r="I27" s="8">
        <f t="shared" si="1"/>
        <v>0</v>
      </c>
      <c r="J27" s="99"/>
    </row>
    <row r="28" spans="1:13" ht="21" customHeight="1">
      <c r="A28" s="5" t="s">
        <v>212</v>
      </c>
      <c r="B28" s="6" t="s">
        <v>16</v>
      </c>
      <c r="E28" s="104" t="s">
        <v>213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87</v>
      </c>
      <c r="B29" s="6" t="s">
        <v>16</v>
      </c>
      <c r="E29" s="104" t="s">
        <v>88</v>
      </c>
      <c r="F29" s="8">
        <v>67000</v>
      </c>
      <c r="G29" s="8">
        <f t="shared" si="3"/>
        <v>0</v>
      </c>
      <c r="H29" s="8">
        <v>67000</v>
      </c>
      <c r="I29" s="8">
        <f t="shared" si="1"/>
        <v>0</v>
      </c>
      <c r="J29" s="99">
        <v>67000</v>
      </c>
    </row>
    <row r="30" spans="1:13" ht="21" customHeight="1">
      <c r="A30" s="5" t="s">
        <v>89</v>
      </c>
      <c r="B30" s="6" t="s">
        <v>16</v>
      </c>
      <c r="C30" s="7" t="s">
        <v>0</v>
      </c>
      <c r="E30" s="104" t="s">
        <v>113</v>
      </c>
      <c r="F30" s="8">
        <v>225000</v>
      </c>
      <c r="G30" s="8">
        <f t="shared" si="3"/>
        <v>0</v>
      </c>
      <c r="H30" s="8">
        <v>225000</v>
      </c>
      <c r="I30" s="8">
        <f t="shared" si="1"/>
        <v>0</v>
      </c>
      <c r="J30" s="99">
        <v>225000</v>
      </c>
      <c r="M30" s="16"/>
    </row>
    <row r="31" spans="1:13" ht="21" hidden="1" customHeight="1">
      <c r="A31" s="5" t="s">
        <v>89</v>
      </c>
      <c r="B31" s="6" t="s">
        <v>16</v>
      </c>
      <c r="C31" s="7" t="s">
        <v>90</v>
      </c>
      <c r="E31" s="104" t="s">
        <v>91</v>
      </c>
      <c r="F31" s="8">
        <v>0</v>
      </c>
      <c r="G31" s="8">
        <f t="shared" si="3"/>
        <v>0</v>
      </c>
      <c r="H31" s="8">
        <v>0</v>
      </c>
      <c r="I31" s="8">
        <f t="shared" si="1"/>
        <v>0</v>
      </c>
      <c r="J31" s="99"/>
      <c r="M31" s="16"/>
    </row>
    <row r="32" spans="1:13" ht="21" customHeight="1">
      <c r="A32" s="5" t="s">
        <v>19</v>
      </c>
      <c r="B32" s="6" t="s">
        <v>16</v>
      </c>
      <c r="C32" s="7" t="s">
        <v>92</v>
      </c>
      <c r="E32" s="104" t="s">
        <v>93</v>
      </c>
      <c r="F32" s="8">
        <v>0</v>
      </c>
      <c r="G32" s="8">
        <f t="shared" si="3"/>
        <v>257741</v>
      </c>
      <c r="H32" s="8">
        <v>257741</v>
      </c>
      <c r="I32" s="8">
        <f t="shared" si="1"/>
        <v>0</v>
      </c>
      <c r="J32" s="99">
        <v>257741</v>
      </c>
      <c r="L32" s="17"/>
      <c r="M32" s="16"/>
    </row>
    <row r="33" spans="1:14" ht="21" customHeight="1">
      <c r="A33" s="5" t="s">
        <v>94</v>
      </c>
      <c r="B33" s="6" t="s">
        <v>16</v>
      </c>
      <c r="C33" s="7" t="s">
        <v>0</v>
      </c>
      <c r="E33" s="104" t="s">
        <v>96</v>
      </c>
      <c r="F33" s="8">
        <v>5000</v>
      </c>
      <c r="G33" s="8">
        <f t="shared" si="3"/>
        <v>0</v>
      </c>
      <c r="H33" s="8">
        <v>5000</v>
      </c>
      <c r="I33" s="8">
        <f t="shared" si="1"/>
        <v>0</v>
      </c>
      <c r="J33" s="99">
        <v>5000</v>
      </c>
      <c r="L33" s="18"/>
    </row>
    <row r="34" spans="1:14" ht="21" hidden="1" customHeight="1">
      <c r="A34" s="5" t="s">
        <v>97</v>
      </c>
      <c r="B34" s="6" t="s">
        <v>16</v>
      </c>
      <c r="C34" s="7" t="s">
        <v>98</v>
      </c>
      <c r="E34" s="104" t="s">
        <v>99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/>
      <c r="L34" s="18"/>
    </row>
    <row r="35" spans="1:14" ht="21" hidden="1" customHeight="1">
      <c r="A35" s="5" t="s">
        <v>108</v>
      </c>
      <c r="B35" s="6" t="s">
        <v>16</v>
      </c>
      <c r="C35" s="7" t="s">
        <v>98</v>
      </c>
      <c r="E35" s="104" t="s">
        <v>109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/>
      <c r="L35" s="18"/>
    </row>
    <row r="36" spans="1:14" ht="21" hidden="1" customHeight="1">
      <c r="A36" s="5">
        <v>3495</v>
      </c>
      <c r="B36" s="6" t="s">
        <v>16</v>
      </c>
      <c r="C36" s="7" t="s">
        <v>95</v>
      </c>
      <c r="E36" s="104" t="s">
        <v>131</v>
      </c>
      <c r="F36" s="8">
        <v>0</v>
      </c>
      <c r="G36" s="8">
        <f t="shared" si="3"/>
        <v>0</v>
      </c>
      <c r="H36" s="8">
        <v>0</v>
      </c>
      <c r="I36" s="8">
        <f t="shared" si="1"/>
        <v>0</v>
      </c>
      <c r="J36" s="99"/>
      <c r="L36" s="15"/>
      <c r="M36" s="16"/>
      <c r="N36" s="16"/>
    </row>
    <row r="37" spans="1:14" ht="21" customHeight="1">
      <c r="A37" s="5" t="s">
        <v>108</v>
      </c>
      <c r="B37" s="6" t="s">
        <v>16</v>
      </c>
      <c r="E37" s="103" t="s">
        <v>196</v>
      </c>
      <c r="F37" s="8">
        <v>285000</v>
      </c>
      <c r="G37" s="8">
        <f t="shared" si="3"/>
        <v>0</v>
      </c>
      <c r="H37" s="116">
        <v>285000</v>
      </c>
      <c r="I37" s="8">
        <f t="shared" si="1"/>
        <v>0</v>
      </c>
      <c r="J37" s="99">
        <v>285000</v>
      </c>
      <c r="L37" s="15"/>
      <c r="M37" s="15"/>
      <c r="N37" s="16"/>
    </row>
    <row r="38" spans="1:14" ht="21" customHeight="1" thickBot="1">
      <c r="A38" s="5"/>
      <c r="E38" s="101" t="s">
        <v>5</v>
      </c>
      <c r="F38" s="12">
        <f>SUBTOTAL(9,F19:F37)</f>
        <v>1849500</v>
      </c>
      <c r="G38" s="12">
        <f t="shared" si="3"/>
        <v>257741</v>
      </c>
      <c r="H38" s="115">
        <f>SUBTOTAL(9,H19:H37)</f>
        <v>2107241</v>
      </c>
      <c r="I38" s="12">
        <f>SUBTOTAL(9,I19:I37)</f>
        <v>0</v>
      </c>
      <c r="J38" s="102">
        <f>SUBTOTAL(9,J19:J37)</f>
        <v>2107241</v>
      </c>
    </row>
    <row r="39" spans="1:14" ht="21" hidden="1" customHeight="1" thickTop="1">
      <c r="A39" s="5" t="s">
        <v>215</v>
      </c>
      <c r="B39" s="6" t="s">
        <v>22</v>
      </c>
      <c r="E39" s="103" t="s">
        <v>102</v>
      </c>
      <c r="F39" s="8">
        <v>0</v>
      </c>
      <c r="G39" s="8">
        <f t="shared" ref="G39" si="4">H39-F39</f>
        <v>0</v>
      </c>
      <c r="H39" s="8">
        <v>0</v>
      </c>
      <c r="I39" s="8">
        <f>+J39-H39</f>
        <v>0</v>
      </c>
      <c r="J39" s="99">
        <v>0</v>
      </c>
    </row>
    <row r="40" spans="1:14" ht="21" hidden="1" customHeight="1">
      <c r="A40" s="5">
        <v>3630</v>
      </c>
      <c r="B40" s="6">
        <v>9001</v>
      </c>
      <c r="E40" s="100" t="s">
        <v>14</v>
      </c>
      <c r="F40" s="8">
        <v>0</v>
      </c>
      <c r="G40" s="8">
        <f t="shared" si="3"/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 t="s">
        <v>32</v>
      </c>
      <c r="B41" s="6" t="s">
        <v>22</v>
      </c>
      <c r="E41" s="100" t="s">
        <v>33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23</v>
      </c>
      <c r="B42" s="6" t="s">
        <v>22</v>
      </c>
      <c r="E42" s="100" t="s">
        <v>24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 thickBot="1">
      <c r="A43" s="9"/>
      <c r="B43" s="10"/>
      <c r="C43" s="11"/>
      <c r="D43" s="11"/>
      <c r="E43" s="101" t="s">
        <v>15</v>
      </c>
      <c r="F43" s="12">
        <f>SUBTOTAL(9,F40:F42)</f>
        <v>0</v>
      </c>
      <c r="G43" s="12">
        <f t="shared" si="3"/>
        <v>0</v>
      </c>
      <c r="H43" s="12">
        <f>SUBTOTAL(9,H40:H42)</f>
        <v>0</v>
      </c>
      <c r="I43" s="12">
        <f>J43-H43</f>
        <v>0</v>
      </c>
      <c r="J43" s="102">
        <f>SUBTOTAL(9,J40:J42)</f>
        <v>0</v>
      </c>
    </row>
    <row r="44" spans="1:14" ht="21" customHeight="1" thickTop="1" thickBot="1">
      <c r="A44" s="5"/>
      <c r="E44" s="114" t="s">
        <v>6</v>
      </c>
      <c r="F44" s="12">
        <f>SUBTOTAL(9,F4:F43)</f>
        <v>6190988</v>
      </c>
      <c r="G44" s="12">
        <f t="shared" si="3"/>
        <v>286441</v>
      </c>
      <c r="H44" s="12">
        <f>SUBTOTAL(9,H4:H43)</f>
        <v>6477429</v>
      </c>
      <c r="I44" s="12">
        <f>J44-H44</f>
        <v>0</v>
      </c>
      <c r="J44" s="102">
        <f>SUBTOTAL(9,J4:J43)</f>
        <v>6477429</v>
      </c>
      <c r="M44" s="19"/>
    </row>
    <row r="45" spans="1:14" ht="21" customHeight="1" thickTop="1">
      <c r="A45" s="5"/>
      <c r="E45" s="100"/>
      <c r="F45" s="8"/>
      <c r="G45" s="8"/>
      <c r="H45" s="8"/>
      <c r="I45" s="8"/>
      <c r="J45" s="99"/>
    </row>
    <row r="46" spans="1:14" ht="21" customHeight="1">
      <c r="A46" s="5"/>
      <c r="E46" s="100" t="s">
        <v>214</v>
      </c>
      <c r="F46" s="8">
        <v>987028.04</v>
      </c>
      <c r="G46" s="8">
        <f>H46-F46</f>
        <v>0</v>
      </c>
      <c r="H46" s="8">
        <v>987028.04</v>
      </c>
      <c r="I46" s="8">
        <f>J46-H46</f>
        <v>0</v>
      </c>
      <c r="J46" s="99">
        <v>987028.04</v>
      </c>
    </row>
    <row r="47" spans="1:14" ht="21" hidden="1" customHeight="1">
      <c r="A47" s="5"/>
      <c r="D47" s="1"/>
      <c r="E47" s="107" t="s">
        <v>70</v>
      </c>
      <c r="F47" s="35">
        <v>0</v>
      </c>
      <c r="G47" s="8">
        <f>H47-F47</f>
        <v>0</v>
      </c>
      <c r="H47" s="8">
        <v>0</v>
      </c>
      <c r="I47" s="8">
        <f>J47-H47</f>
        <v>0</v>
      </c>
      <c r="J47" s="99">
        <v>0</v>
      </c>
    </row>
    <row r="48" spans="1:14" ht="21" hidden="1" customHeight="1">
      <c r="A48" s="5"/>
      <c r="D48" s="1"/>
      <c r="E48" s="107" t="s">
        <v>71</v>
      </c>
      <c r="F48" s="35">
        <v>0</v>
      </c>
      <c r="G48" s="8">
        <f t="shared" ref="G48:G52" si="5">H48-F48</f>
        <v>0</v>
      </c>
      <c r="H48" s="8">
        <v>0</v>
      </c>
      <c r="I48" s="8">
        <f t="shared" ref="I48:I52" si="6">J48-H48</f>
        <v>0</v>
      </c>
      <c r="J48" s="99">
        <v>0</v>
      </c>
    </row>
    <row r="49" spans="1:10" ht="21" hidden="1" customHeight="1">
      <c r="A49" s="5"/>
      <c r="D49" s="1"/>
      <c r="E49" s="107" t="s">
        <v>72</v>
      </c>
      <c r="F49" s="30">
        <v>0</v>
      </c>
      <c r="G49" s="8">
        <f t="shared" si="5"/>
        <v>0</v>
      </c>
      <c r="H49" s="8">
        <v>0</v>
      </c>
      <c r="I49" s="8">
        <f t="shared" si="6"/>
        <v>0</v>
      </c>
      <c r="J49" s="99">
        <v>0</v>
      </c>
    </row>
    <row r="50" spans="1:10" ht="21" hidden="1" customHeight="1">
      <c r="A50" s="5"/>
      <c r="D50" s="1"/>
      <c r="E50" s="107" t="s">
        <v>73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74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E52" s="100" t="s">
        <v>75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s="13" customFormat="1" ht="21" customHeight="1" thickBot="1">
      <c r="A53" s="9"/>
      <c r="B53" s="10"/>
      <c r="C53" s="11"/>
      <c r="D53" s="11"/>
      <c r="E53" s="101" t="s">
        <v>7</v>
      </c>
      <c r="F53" s="12">
        <f>SUBTOTAL(9,F46:F52)</f>
        <v>987028.04</v>
      </c>
      <c r="G53" s="12">
        <f>SUBTOTAL(9,G46:G52)</f>
        <v>0</v>
      </c>
      <c r="H53" s="12">
        <f>SUBTOTAL(9,H46:H52)</f>
        <v>987028.04</v>
      </c>
      <c r="I53" s="12">
        <f t="shared" ref="I53:J53" si="7">SUBTOTAL(9,I46:I52)</f>
        <v>0</v>
      </c>
      <c r="J53" s="102">
        <f t="shared" si="7"/>
        <v>987028.04</v>
      </c>
    </row>
    <row r="54" spans="1:10" ht="21" customHeight="1" thickTop="1">
      <c r="A54" s="5"/>
      <c r="E54" s="100"/>
      <c r="F54" s="8"/>
      <c r="G54" s="8"/>
      <c r="H54" s="8"/>
      <c r="I54" s="8" t="s">
        <v>0</v>
      </c>
      <c r="J54" s="99"/>
    </row>
    <row r="55" spans="1:10" ht="21" customHeight="1">
      <c r="A55" s="5"/>
      <c r="E55" s="98"/>
      <c r="F55" s="20"/>
      <c r="G55" s="20"/>
      <c r="H55" s="20"/>
      <c r="I55" s="20"/>
      <c r="J55" s="108"/>
    </row>
    <row r="56" spans="1:10" ht="21" customHeight="1" thickBot="1">
      <c r="A56" s="21"/>
      <c r="B56" s="22"/>
      <c r="C56" s="3"/>
      <c r="D56" s="3"/>
      <c r="E56" s="109" t="s">
        <v>218</v>
      </c>
      <c r="F56" s="12">
        <f>SUBTOTAL(9,F4:F55)</f>
        <v>7178016.04</v>
      </c>
      <c r="G56" s="12">
        <f>G44+G53</f>
        <v>286441</v>
      </c>
      <c r="H56" s="12">
        <f>SUBTOTAL(9,H4:H55)</f>
        <v>7464457.04</v>
      </c>
      <c r="I56" s="12">
        <f>I44+I53</f>
        <v>0</v>
      </c>
      <c r="J56" s="102">
        <f>SUBTOTAL(9,J4:J55)</f>
        <v>7464457.04</v>
      </c>
    </row>
    <row r="57" spans="1:10" ht="21" customHeight="1" thickTop="1">
      <c r="F57" s="8" t="s">
        <v>0</v>
      </c>
      <c r="G57" s="23"/>
      <c r="H57" s="8"/>
      <c r="J57" s="23"/>
    </row>
    <row r="58" spans="1:10" ht="21" customHeight="1">
      <c r="F58" s="8"/>
      <c r="G58" s="23"/>
      <c r="H58" s="8"/>
      <c r="I58" s="23"/>
      <c r="J58" s="23"/>
    </row>
    <row r="59" spans="1:10" ht="21" customHeight="1">
      <c r="F59" s="24"/>
      <c r="H59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8"/>
  <sheetViews>
    <sheetView zoomScaleNormal="100" workbookViewId="0">
      <selection activeCell="L20" sqref="L20"/>
    </sheetView>
  </sheetViews>
  <sheetFormatPr defaultColWidth="9.140625" defaultRowHeight="24.95" customHeight="1"/>
  <cols>
    <col min="1" max="1" width="56.425781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30" t="s">
        <v>317</v>
      </c>
      <c r="B1" s="131"/>
      <c r="C1" s="131"/>
      <c r="D1" s="131"/>
      <c r="E1" s="131"/>
      <c r="F1" s="131"/>
      <c r="G1" s="131"/>
      <c r="H1" s="132"/>
    </row>
    <row r="2" spans="1:10" ht="66.75" customHeight="1">
      <c r="A2" s="128" t="s">
        <v>219</v>
      </c>
      <c r="B2" s="129"/>
      <c r="C2" s="28" t="s">
        <v>103</v>
      </c>
      <c r="D2" s="29" t="s">
        <v>262</v>
      </c>
      <c r="E2" s="29" t="s">
        <v>266</v>
      </c>
      <c r="F2" s="29" t="s">
        <v>264</v>
      </c>
      <c r="G2" s="29" t="s">
        <v>265</v>
      </c>
      <c r="H2" s="90" t="s">
        <v>261</v>
      </c>
      <c r="I2" s="28" t="s">
        <v>20</v>
      </c>
    </row>
    <row r="3" spans="1:10" ht="42.75" customHeight="1">
      <c r="A3" s="112" t="s">
        <v>223</v>
      </c>
      <c r="B3" s="37">
        <v>5000</v>
      </c>
      <c r="C3" s="30">
        <v>1946039</v>
      </c>
      <c r="D3" s="30">
        <f t="shared" ref="D3:D18" si="0">E3-C3</f>
        <v>217763.29999999981</v>
      </c>
      <c r="E3" s="31">
        <v>2163802.2999999998</v>
      </c>
      <c r="F3" s="31">
        <f>'INCREASE(DECREASE)'!B8</f>
        <v>0</v>
      </c>
      <c r="G3" s="30">
        <f>H3-F3-E3</f>
        <v>-12950.549999999814</v>
      </c>
      <c r="H3" s="91">
        <v>2150851.75</v>
      </c>
      <c r="I3" s="88" t="s">
        <v>0</v>
      </c>
      <c r="J3" s="43"/>
    </row>
    <row r="4" spans="1:10" ht="39.950000000000003" customHeight="1">
      <c r="A4" s="112" t="s">
        <v>230</v>
      </c>
      <c r="B4" s="37">
        <v>6100</v>
      </c>
      <c r="C4" s="31">
        <v>931192</v>
      </c>
      <c r="D4" s="30">
        <f t="shared" si="0"/>
        <v>8000</v>
      </c>
      <c r="E4" s="31">
        <v>939192</v>
      </c>
      <c r="F4" s="31">
        <f>'INCREASE(DECREASE)'!C8</f>
        <v>0</v>
      </c>
      <c r="G4" s="30">
        <f>H4-F4-E4</f>
        <v>-792.68000000005122</v>
      </c>
      <c r="H4" s="91">
        <v>938399.32</v>
      </c>
      <c r="I4" s="88" t="s">
        <v>0</v>
      </c>
    </row>
    <row r="5" spans="1:10" ht="39.950000000000003" hidden="1" customHeight="1">
      <c r="A5" s="112" t="s">
        <v>236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9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224</v>
      </c>
      <c r="B6" s="37">
        <v>6300</v>
      </c>
      <c r="C6" s="30">
        <v>226451</v>
      </c>
      <c r="D6" s="30">
        <f t="shared" si="0"/>
        <v>0</v>
      </c>
      <c r="E6" s="30">
        <v>226451</v>
      </c>
      <c r="F6" s="31">
        <f>'INCREASE(DECREASE)'!E8</f>
        <v>0</v>
      </c>
      <c r="G6" s="30">
        <f t="shared" si="1"/>
        <v>0</v>
      </c>
      <c r="H6" s="92">
        <v>226451</v>
      </c>
      <c r="I6" s="88" t="s">
        <v>0</v>
      </c>
    </row>
    <row r="7" spans="1:10" ht="39.950000000000003" hidden="1" customHeight="1">
      <c r="A7" s="112" t="s">
        <v>237</v>
      </c>
      <c r="B7" s="37">
        <v>6400</v>
      </c>
      <c r="C7" s="30">
        <v>0</v>
      </c>
      <c r="D7" s="30">
        <f t="shared" si="0"/>
        <v>0</v>
      </c>
      <c r="E7" s="30">
        <v>0</v>
      </c>
      <c r="F7" s="31">
        <v>0</v>
      </c>
      <c r="G7" s="30">
        <f t="shared" si="1"/>
        <v>0</v>
      </c>
      <c r="H7" s="92">
        <v>0</v>
      </c>
      <c r="I7" s="88" t="s">
        <v>0</v>
      </c>
    </row>
    <row r="8" spans="1:10" ht="39.950000000000003" customHeight="1">
      <c r="A8" s="112" t="s">
        <v>225</v>
      </c>
      <c r="B8" s="37">
        <v>6500</v>
      </c>
      <c r="C8" s="30">
        <v>126899</v>
      </c>
      <c r="D8" s="30">
        <f t="shared" si="0"/>
        <v>0</v>
      </c>
      <c r="E8" s="30">
        <v>126899</v>
      </c>
      <c r="F8" s="31">
        <f>'INCREASE(DECREASE)'!G8</f>
        <v>0</v>
      </c>
      <c r="G8" s="30">
        <f t="shared" si="1"/>
        <v>0</v>
      </c>
      <c r="H8" s="92">
        <v>126899</v>
      </c>
      <c r="I8" s="88" t="s">
        <v>0</v>
      </c>
    </row>
    <row r="9" spans="1:10" ht="39.950000000000003" hidden="1" customHeight="1">
      <c r="A9" s="112" t="s">
        <v>238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239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226</v>
      </c>
      <c r="B11" s="37">
        <v>7300</v>
      </c>
      <c r="C11" s="30">
        <v>1017421</v>
      </c>
      <c r="D11" s="30">
        <f t="shared" si="0"/>
        <v>-200440.44999999995</v>
      </c>
      <c r="E11" s="30">
        <v>816980.55</v>
      </c>
      <c r="F11" s="31">
        <f>'INCREASE(DECREASE)'!J8</f>
        <v>0</v>
      </c>
      <c r="G11" s="30">
        <f t="shared" si="1"/>
        <v>48088.969999999972</v>
      </c>
      <c r="H11" s="92">
        <v>865069.52</v>
      </c>
      <c r="I11" s="88" t="s">
        <v>0</v>
      </c>
    </row>
    <row r="12" spans="1:10" ht="39.950000000000003" hidden="1" customHeight="1">
      <c r="A12" s="112" t="s">
        <v>240</v>
      </c>
      <c r="B12" s="37">
        <v>7400</v>
      </c>
      <c r="C12" s="30">
        <v>0</v>
      </c>
      <c r="D12" s="30">
        <f t="shared" si="0"/>
        <v>0</v>
      </c>
      <c r="E12" s="30">
        <v>0</v>
      </c>
      <c r="F12" s="31">
        <v>0</v>
      </c>
      <c r="G12" s="30">
        <f t="shared" si="1"/>
        <v>0</v>
      </c>
      <c r="H12" s="92">
        <v>0</v>
      </c>
      <c r="I12" s="88" t="s">
        <v>0</v>
      </c>
    </row>
    <row r="13" spans="1:10" ht="39.950000000000003" hidden="1" customHeight="1">
      <c r="A13" s="112" t="s">
        <v>241</v>
      </c>
      <c r="B13" s="37">
        <v>7500</v>
      </c>
      <c r="C13" s="30">
        <v>0</v>
      </c>
      <c r="D13" s="30">
        <f t="shared" si="0"/>
        <v>0</v>
      </c>
      <c r="E13" s="30">
        <v>0</v>
      </c>
      <c r="F13" s="31"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hidden="1" customHeight="1">
      <c r="A14" s="112" t="s">
        <v>242</v>
      </c>
      <c r="B14" s="37">
        <v>7700</v>
      </c>
      <c r="C14" s="30">
        <v>0</v>
      </c>
      <c r="D14" s="30">
        <f t="shared" si="0"/>
        <v>0</v>
      </c>
      <c r="E14" s="30">
        <v>0</v>
      </c>
      <c r="F14" s="31">
        <v>0</v>
      </c>
      <c r="G14" s="30">
        <f t="shared" si="1"/>
        <v>0</v>
      </c>
      <c r="H14" s="92">
        <v>0</v>
      </c>
      <c r="I14" s="88" t="s">
        <v>0</v>
      </c>
    </row>
    <row r="15" spans="1:10" ht="39.950000000000003" hidden="1" customHeight="1">
      <c r="A15" s="112" t="s">
        <v>243</v>
      </c>
      <c r="B15" s="37">
        <v>7800</v>
      </c>
      <c r="C15" s="30">
        <v>0</v>
      </c>
      <c r="D15" s="30">
        <f t="shared" si="0"/>
        <v>0</v>
      </c>
      <c r="E15" s="30">
        <v>0</v>
      </c>
      <c r="F15" s="31">
        <f>'INCREASE(DECREASE)'!N8</f>
        <v>0</v>
      </c>
      <c r="G15" s="30">
        <f t="shared" si="1"/>
        <v>0</v>
      </c>
      <c r="H15" s="92">
        <v>0</v>
      </c>
      <c r="I15" s="88" t="s">
        <v>0</v>
      </c>
    </row>
    <row r="16" spans="1:10" ht="39.950000000000003" customHeight="1">
      <c r="A16" s="112" t="s">
        <v>227</v>
      </c>
      <c r="B16" s="37">
        <v>7900</v>
      </c>
      <c r="C16" s="30">
        <v>1142906</v>
      </c>
      <c r="D16" s="30">
        <f t="shared" si="0"/>
        <v>52042.560000000056</v>
      </c>
      <c r="E16" s="30">
        <v>1194948.56</v>
      </c>
      <c r="F16" s="31">
        <f>'INCREASE(DECREASE)'!O8</f>
        <v>0</v>
      </c>
      <c r="G16" s="30">
        <f t="shared" si="1"/>
        <v>-22127.739999999991</v>
      </c>
      <c r="H16" s="92">
        <v>1172820.82</v>
      </c>
      <c r="I16" s="88" t="s">
        <v>0</v>
      </c>
    </row>
    <row r="17" spans="1:10" ht="39.950000000000003" customHeight="1">
      <c r="A17" s="112" t="s">
        <v>228</v>
      </c>
      <c r="B17" s="37">
        <v>8100</v>
      </c>
      <c r="C17" s="30">
        <v>136028</v>
      </c>
      <c r="D17" s="30">
        <f t="shared" si="0"/>
        <v>2220</v>
      </c>
      <c r="E17" s="30">
        <v>138248</v>
      </c>
      <c r="F17" s="31">
        <f>'INCREASE(DECREASE)'!P8</f>
        <v>0</v>
      </c>
      <c r="G17" s="30">
        <f t="shared" si="1"/>
        <v>-11</v>
      </c>
      <c r="H17" s="92">
        <v>138237</v>
      </c>
      <c r="I17" s="88" t="s">
        <v>0</v>
      </c>
    </row>
    <row r="18" spans="1:10" ht="39.950000000000003" hidden="1" customHeight="1">
      <c r="A18" s="112" t="s">
        <v>244</v>
      </c>
      <c r="B18" s="37">
        <v>8200</v>
      </c>
      <c r="C18" s="30">
        <v>0</v>
      </c>
      <c r="D18" s="30">
        <f t="shared" si="0"/>
        <v>0</v>
      </c>
      <c r="E18" s="30">
        <v>0</v>
      </c>
      <c r="F18" s="31">
        <v>0</v>
      </c>
      <c r="G18" s="30">
        <f t="shared" si="1"/>
        <v>0</v>
      </c>
      <c r="H18" s="92">
        <v>0</v>
      </c>
      <c r="I18" s="88" t="s">
        <v>0</v>
      </c>
    </row>
    <row r="19" spans="1:10" ht="39.950000000000003" customHeight="1">
      <c r="A19" s="112" t="s">
        <v>229</v>
      </c>
      <c r="B19" s="37">
        <v>9100</v>
      </c>
      <c r="C19" s="30">
        <v>34783</v>
      </c>
      <c r="D19" s="30">
        <f t="shared" ref="D19:D20" si="2">E19-C19</f>
        <v>216929</v>
      </c>
      <c r="E19" s="30">
        <v>251712</v>
      </c>
      <c r="F19" s="31">
        <f>'INCREASE(DECREASE)'!R8</f>
        <v>0</v>
      </c>
      <c r="G19" s="30">
        <f t="shared" si="1"/>
        <v>716</v>
      </c>
      <c r="H19" s="92">
        <v>252428</v>
      </c>
      <c r="I19" s="88" t="s">
        <v>0</v>
      </c>
    </row>
    <row r="20" spans="1:10" ht="39.75" hidden="1" customHeight="1">
      <c r="A20" s="112" t="s">
        <v>245</v>
      </c>
      <c r="B20" s="37">
        <v>9700</v>
      </c>
      <c r="C20" s="30">
        <v>0</v>
      </c>
      <c r="D20" s="30">
        <f t="shared" si="2"/>
        <v>0</v>
      </c>
      <c r="E20" s="30">
        <v>0</v>
      </c>
      <c r="F20" s="32">
        <f>'INCREASE(DECREASE)'!T8</f>
        <v>0</v>
      </c>
      <c r="G20" s="30">
        <f>H20-F20-E20</f>
        <v>0</v>
      </c>
      <c r="H20" s="92">
        <v>0</v>
      </c>
      <c r="I20" s="89"/>
    </row>
    <row r="21" spans="1:10" ht="30" customHeight="1" thickBot="1">
      <c r="A21" s="93" t="s">
        <v>220</v>
      </c>
      <c r="B21" s="110"/>
      <c r="C21" s="33">
        <f t="shared" ref="C21:H21" si="3">SUM(C3:C20)</f>
        <v>5561719</v>
      </c>
      <c r="D21" s="33">
        <f t="shared" si="3"/>
        <v>296514.40999999992</v>
      </c>
      <c r="E21" s="33">
        <f t="shared" si="3"/>
        <v>5858233.4100000001</v>
      </c>
      <c r="F21" s="33">
        <f t="shared" si="3"/>
        <v>0</v>
      </c>
      <c r="G21" s="33">
        <f t="shared" si="3"/>
        <v>12923.000000000116</v>
      </c>
      <c r="H21" s="94">
        <f t="shared" si="3"/>
        <v>5871156.4100000001</v>
      </c>
      <c r="I21" s="133" t="s">
        <v>0</v>
      </c>
      <c r="J21" s="34"/>
    </row>
    <row r="22" spans="1:10" ht="30" customHeight="1" thickTop="1">
      <c r="A22" s="112" t="s">
        <v>231</v>
      </c>
      <c r="B22" s="37">
        <v>2710</v>
      </c>
      <c r="C22" s="35">
        <v>75504.78</v>
      </c>
      <c r="D22" s="30">
        <f t="shared" ref="D22:D27" si="4">E22-C22</f>
        <v>0</v>
      </c>
      <c r="E22" s="30">
        <v>75504.78</v>
      </c>
      <c r="F22" s="30">
        <v>0</v>
      </c>
      <c r="G22" s="30">
        <f>H22-F22-E22</f>
        <v>0</v>
      </c>
      <c r="H22" s="92">
        <v>75504.78</v>
      </c>
      <c r="I22" s="133"/>
      <c r="J22" s="36"/>
    </row>
    <row r="23" spans="1:10" ht="30" customHeight="1">
      <c r="A23" s="112" t="s">
        <v>232</v>
      </c>
      <c r="B23" s="37">
        <v>2720</v>
      </c>
      <c r="C23" s="35">
        <v>0</v>
      </c>
      <c r="D23" s="30">
        <f t="shared" si="4"/>
        <v>0</v>
      </c>
      <c r="E23" s="30">
        <v>0</v>
      </c>
      <c r="F23" s="30">
        <v>0</v>
      </c>
      <c r="G23" s="30">
        <f t="shared" ref="G23:G24" si="5">H23-F23-E23</f>
        <v>0</v>
      </c>
      <c r="H23" s="92">
        <v>0</v>
      </c>
      <c r="I23" s="133"/>
      <c r="J23" s="36"/>
    </row>
    <row r="24" spans="1:10" ht="30" customHeight="1">
      <c r="A24" s="112" t="s">
        <v>233</v>
      </c>
      <c r="B24" s="37">
        <v>2730</v>
      </c>
      <c r="C24" s="30">
        <v>0</v>
      </c>
      <c r="D24" s="30">
        <f t="shared" si="4"/>
        <v>0</v>
      </c>
      <c r="E24" s="30">
        <v>0</v>
      </c>
      <c r="F24" s="30">
        <v>0</v>
      </c>
      <c r="G24" s="30">
        <f t="shared" si="5"/>
        <v>0</v>
      </c>
      <c r="H24" s="92">
        <v>0</v>
      </c>
      <c r="I24" s="133"/>
      <c r="J24" s="36"/>
    </row>
    <row r="25" spans="1:10" ht="30" customHeight="1">
      <c r="A25" s="112" t="s">
        <v>234</v>
      </c>
      <c r="B25" s="37">
        <v>2740</v>
      </c>
      <c r="C25" s="30">
        <v>1540792.26</v>
      </c>
      <c r="D25" s="30">
        <f t="shared" si="4"/>
        <v>-10073.409999999916</v>
      </c>
      <c r="E25" s="30">
        <v>1530718.85</v>
      </c>
      <c r="F25" s="30">
        <v>0</v>
      </c>
      <c r="G25" s="30">
        <f t="shared" ref="G25:G26" si="6">H25-F25-E25</f>
        <v>-12923</v>
      </c>
      <c r="H25" s="95">
        <f>1540792.26-10073.41-12923</f>
        <v>1517795.85</v>
      </c>
      <c r="I25" s="133"/>
      <c r="J25" s="36"/>
    </row>
    <row r="26" spans="1:10" ht="30" customHeight="1">
      <c r="A26" s="112" t="s">
        <v>235</v>
      </c>
      <c r="B26" s="37">
        <v>2750</v>
      </c>
      <c r="C26" s="30">
        <v>0</v>
      </c>
      <c r="D26" s="30">
        <f t="shared" si="4"/>
        <v>0</v>
      </c>
      <c r="E26" s="30">
        <v>0</v>
      </c>
      <c r="F26" s="30">
        <v>0</v>
      </c>
      <c r="G26" s="30">
        <f t="shared" si="6"/>
        <v>0</v>
      </c>
      <c r="H26" s="92">
        <v>0</v>
      </c>
      <c r="I26" s="133"/>
      <c r="J26" s="36"/>
    </row>
    <row r="27" spans="1:10" ht="30" customHeight="1" thickBot="1">
      <c r="A27" s="113" t="s">
        <v>221</v>
      </c>
      <c r="B27" s="111"/>
      <c r="C27" s="33">
        <f>SUM(C21:C26)</f>
        <v>7178016.04</v>
      </c>
      <c r="D27" s="33">
        <f t="shared" si="4"/>
        <v>286441.00000000093</v>
      </c>
      <c r="E27" s="33">
        <f>SUM(E21:E26)</f>
        <v>7464457.040000001</v>
      </c>
      <c r="F27" s="33">
        <f>SUM(F21:F26)</f>
        <v>0</v>
      </c>
      <c r="G27" s="33">
        <f>SUM(G21:G26)</f>
        <v>1.1641532182693481E-10</v>
      </c>
      <c r="H27" s="94">
        <f>SUM(H21:H26)</f>
        <v>7464457.040000001</v>
      </c>
      <c r="I27" s="133"/>
    </row>
    <row r="28" spans="1:10" ht="24.95" customHeight="1">
      <c r="A28" s="37"/>
      <c r="B28" s="37"/>
      <c r="C28" s="35"/>
      <c r="D28" s="35"/>
      <c r="E28" s="35" t="s">
        <v>0</v>
      </c>
      <c r="F28" s="35" t="s">
        <v>0</v>
      </c>
      <c r="G28" s="35"/>
      <c r="H28" s="38" t="s">
        <v>0</v>
      </c>
    </row>
    <row r="29" spans="1:10" ht="24.95" customHeight="1">
      <c r="A29" s="37"/>
      <c r="B29" s="37"/>
      <c r="C29" s="37"/>
      <c r="D29" s="35"/>
      <c r="E29" s="37"/>
      <c r="G29" s="35" t="s">
        <v>21</v>
      </c>
      <c r="H29" s="38">
        <f>REVENUE!J56</f>
        <v>7464457.04</v>
      </c>
      <c r="I29" s="54"/>
    </row>
    <row r="30" spans="1:10" ht="24.95" customHeight="1">
      <c r="A30" s="37"/>
      <c r="B30" s="37"/>
      <c r="C30" s="37"/>
      <c r="E30" s="37"/>
      <c r="F30" s="35" t="s">
        <v>0</v>
      </c>
      <c r="G30" s="37"/>
      <c r="H30" s="38">
        <f>+H29-H27</f>
        <v>0</v>
      </c>
    </row>
    <row r="31" spans="1:10" ht="24.95" customHeight="1">
      <c r="D31" s="34"/>
      <c r="G31" s="34"/>
      <c r="I31" s="54"/>
    </row>
    <row r="32" spans="1:10" ht="24.95" customHeight="1">
      <c r="D32" s="35"/>
      <c r="G32" s="34"/>
      <c r="H32" s="42"/>
      <c r="I32" s="54"/>
    </row>
    <row r="33" spans="4:10" ht="24.95" customHeight="1">
      <c r="G33" s="34"/>
      <c r="J33" s="34"/>
    </row>
    <row r="34" spans="4:10" ht="24.95" customHeight="1">
      <c r="J34" s="34"/>
    </row>
    <row r="35" spans="4:10" ht="24.95" customHeight="1">
      <c r="D35" s="34"/>
      <c r="G35" s="34"/>
    </row>
    <row r="39" spans="4:10" ht="24.95" customHeight="1">
      <c r="F39" s="34"/>
    </row>
    <row r="40" spans="4:10" ht="24.95" customHeight="1">
      <c r="H40" s="27"/>
    </row>
    <row r="41" spans="4:10" ht="24.95" customHeight="1">
      <c r="H41" s="27"/>
    </row>
    <row r="42" spans="4:10" ht="24.95" customHeight="1">
      <c r="H42" s="27"/>
    </row>
    <row r="43" spans="4:10" ht="24.95" customHeight="1">
      <c r="H43" s="27"/>
    </row>
    <row r="44" spans="4:10" ht="24.95" customHeight="1">
      <c r="H44" s="27"/>
    </row>
    <row r="45" spans="4:10" ht="24.95" customHeight="1">
      <c r="H45" s="27"/>
    </row>
    <row r="46" spans="4:10" ht="24.95" customHeight="1">
      <c r="H46" s="27"/>
    </row>
    <row r="47" spans="4:10" ht="24.95" customHeight="1">
      <c r="H47" s="27"/>
    </row>
    <row r="48" spans="4:10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  <row r="66" spans="8:8" ht="24.95" customHeight="1">
      <c r="H66" s="27"/>
    </row>
    <row r="67" spans="8:8" ht="24.95" customHeight="1">
      <c r="H67" s="27"/>
    </row>
    <row r="68" spans="8:8" ht="24.95" customHeight="1">
      <c r="H68" s="27"/>
    </row>
  </sheetData>
  <sheetProtection selectLockedCells="1"/>
  <mergeCells count="3">
    <mergeCell ref="A2:B2"/>
    <mergeCell ref="A1:H1"/>
    <mergeCell ref="I21:I27"/>
  </mergeCells>
  <phoneticPr fontId="0" type="noConversion"/>
  <printOptions horizontalCentered="1"/>
  <pageMargins left="0.5" right="0.5" top="1" bottom="0.5" header="0.5" footer="0.25"/>
  <pageSetup scale="54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L20" sqref="L20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104</v>
      </c>
      <c r="B1" s="60" t="s">
        <v>37</v>
      </c>
      <c r="C1" s="61" t="s">
        <v>10</v>
      </c>
    </row>
    <row r="2" spans="1:3" ht="30" hidden="1" customHeight="1">
      <c r="A2" s="63" t="s">
        <v>123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customHeight="1">
      <c r="A7" s="66" t="s">
        <v>35</v>
      </c>
      <c r="B7" s="64"/>
      <c r="C7" s="65" t="s">
        <v>201</v>
      </c>
    </row>
    <row r="8" spans="1:3" ht="30" customHeight="1">
      <c r="A8" s="66" t="s">
        <v>26</v>
      </c>
      <c r="B8" s="64"/>
      <c r="C8" s="65" t="s">
        <v>105</v>
      </c>
    </row>
    <row r="9" spans="1:3" ht="30" customHeight="1">
      <c r="A9" s="66" t="s">
        <v>40</v>
      </c>
      <c r="B9" s="64"/>
      <c r="C9" s="65" t="s">
        <v>207</v>
      </c>
    </row>
    <row r="10" spans="1:3" ht="30" customHeight="1">
      <c r="A10" s="66" t="s">
        <v>25</v>
      </c>
      <c r="B10" s="64"/>
      <c r="C10" s="65" t="s">
        <v>106</v>
      </c>
    </row>
    <row r="11" spans="1:3" ht="30" customHeight="1">
      <c r="A11" s="75" t="s">
        <v>199</v>
      </c>
      <c r="B11" s="64"/>
      <c r="C11" s="65" t="s">
        <v>200</v>
      </c>
    </row>
    <row r="12" spans="1:3" ht="30" customHeight="1">
      <c r="A12" s="75" t="s">
        <v>202</v>
      </c>
      <c r="B12" s="64"/>
      <c r="C12" s="65" t="s">
        <v>203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customHeight="1">
      <c r="A16" s="66" t="s">
        <v>36</v>
      </c>
      <c r="B16" s="71"/>
      <c r="C16" s="65" t="s">
        <v>110</v>
      </c>
    </row>
    <row r="17" spans="1:3" ht="30" customHeight="1">
      <c r="A17" s="75" t="s">
        <v>38</v>
      </c>
      <c r="B17" s="71"/>
      <c r="C17" s="65"/>
    </row>
    <row r="18" spans="1:3" ht="30" customHeight="1">
      <c r="A18" s="75" t="s">
        <v>111</v>
      </c>
      <c r="B18" s="71"/>
      <c r="C18" s="65" t="s">
        <v>112</v>
      </c>
    </row>
    <row r="19" spans="1:3" ht="30" customHeight="1">
      <c r="A19" s="75" t="s">
        <v>115</v>
      </c>
      <c r="B19" s="71"/>
      <c r="C19" s="65" t="s">
        <v>116</v>
      </c>
    </row>
    <row r="20" spans="1:3" ht="30" customHeight="1">
      <c r="A20" s="75" t="s">
        <v>117</v>
      </c>
      <c r="B20" s="71"/>
      <c r="C20" s="65" t="s">
        <v>118</v>
      </c>
    </row>
    <row r="21" spans="1:3" ht="30" customHeight="1">
      <c r="A21" s="75" t="s">
        <v>119</v>
      </c>
      <c r="B21" s="71"/>
      <c r="C21" s="65" t="s">
        <v>85</v>
      </c>
    </row>
    <row r="22" spans="1:3" ht="30" customHeight="1">
      <c r="A22" s="75" t="s">
        <v>120</v>
      </c>
      <c r="B22" s="71"/>
      <c r="C22" s="65" t="s">
        <v>86</v>
      </c>
    </row>
    <row r="23" spans="1:3" ht="30" hidden="1" customHeight="1">
      <c r="A23" s="75" t="s">
        <v>107</v>
      </c>
      <c r="B23" s="71"/>
      <c r="C23" s="65"/>
    </row>
    <row r="24" spans="1:3" ht="30" customHeight="1">
      <c r="A24" s="75" t="s">
        <v>121</v>
      </c>
      <c r="B24" s="71"/>
      <c r="C24" s="65" t="s">
        <v>122</v>
      </c>
    </row>
    <row r="25" spans="1:3" ht="30" customHeight="1">
      <c r="A25" s="75" t="s">
        <v>41</v>
      </c>
      <c r="B25" s="71"/>
      <c r="C25" s="65" t="s">
        <v>113</v>
      </c>
    </row>
    <row r="26" spans="1:3" ht="30" customHeight="1">
      <c r="A26" s="75" t="s">
        <v>128</v>
      </c>
      <c r="B26" s="71"/>
      <c r="C26" s="65" t="s">
        <v>114</v>
      </c>
    </row>
    <row r="27" spans="1:3" ht="30" customHeight="1">
      <c r="A27" s="75" t="s">
        <v>204</v>
      </c>
      <c r="B27" s="71"/>
      <c r="C27" s="65" t="s">
        <v>205</v>
      </c>
    </row>
    <row r="28" spans="1:3" ht="30" customHeight="1">
      <c r="A28" s="75" t="s">
        <v>29</v>
      </c>
      <c r="B28" s="71"/>
      <c r="C28" s="65" t="s">
        <v>206</v>
      </c>
    </row>
    <row r="29" spans="1:3" ht="30" customHeight="1">
      <c r="A29" s="87" t="s">
        <v>124</v>
      </c>
      <c r="B29" s="71"/>
      <c r="C29" s="65" t="s">
        <v>125</v>
      </c>
    </row>
    <row r="30" spans="1:3" ht="30" customHeight="1">
      <c r="A30" s="87" t="s">
        <v>126</v>
      </c>
      <c r="B30" s="71"/>
      <c r="C30" s="65" t="s">
        <v>127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3.75" customHeight="1">
      <c r="A32" s="63"/>
      <c r="B32" s="67"/>
      <c r="C32" s="65"/>
    </row>
    <row r="33" spans="1:3" ht="30" customHeight="1">
      <c r="A33" s="63" t="s">
        <v>77</v>
      </c>
      <c r="B33" s="64"/>
      <c r="C33" s="65"/>
    </row>
    <row r="34" spans="1:3" ht="15" hidden="1" customHeight="1">
      <c r="A34" s="63" t="s">
        <v>43</v>
      </c>
      <c r="B34" s="67">
        <f>SUBTOTAL(9,B33:B33)</f>
        <v>0</v>
      </c>
      <c r="C34" s="73"/>
    </row>
    <row r="35" spans="1:3" ht="59.25" hidden="1" customHeight="1">
      <c r="A35" s="63" t="s">
        <v>12</v>
      </c>
      <c r="B35" s="67">
        <f>SUBTOTAL(9,B2:B34)</f>
        <v>0</v>
      </c>
      <c r="C35" s="73"/>
    </row>
    <row r="36" spans="1:3" ht="30" hidden="1" customHeight="1">
      <c r="A36" s="134"/>
      <c r="B36" s="135"/>
      <c r="C36" s="136"/>
    </row>
    <row r="37" spans="1:3" ht="30" hidden="1" customHeight="1">
      <c r="A37" s="63" t="s">
        <v>58</v>
      </c>
      <c r="B37" s="64"/>
      <c r="C37" s="65"/>
    </row>
    <row r="38" spans="1:3" ht="30" hidden="1" customHeight="1">
      <c r="A38" s="63" t="s">
        <v>59</v>
      </c>
      <c r="B38" s="64"/>
      <c r="C38" s="65"/>
    </row>
    <row r="39" spans="1:3" ht="30" hidden="1" customHeight="1">
      <c r="A39" s="63" t="s">
        <v>60</v>
      </c>
      <c r="B39" s="64"/>
      <c r="C39" s="65"/>
    </row>
    <row r="40" spans="1:3" ht="30" hidden="1" customHeight="1">
      <c r="A40" s="63" t="s">
        <v>61</v>
      </c>
      <c r="B40" s="64"/>
      <c r="C40" s="73"/>
    </row>
    <row r="41" spans="1:3" ht="30" hidden="1" customHeight="1">
      <c r="A41" s="63" t="s">
        <v>62</v>
      </c>
      <c r="B41" s="64"/>
      <c r="C41" s="73"/>
    </row>
    <row r="42" spans="1:3" ht="30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63" firstPageNumber="4" orientation="portrait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L20" sqref="L20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45</v>
      </c>
      <c r="B1" s="77" t="s">
        <v>46</v>
      </c>
      <c r="C1" s="77">
        <v>6100</v>
      </c>
      <c r="D1" s="77">
        <v>6200</v>
      </c>
      <c r="E1" s="77">
        <v>6300</v>
      </c>
      <c r="F1" s="77">
        <v>6400</v>
      </c>
      <c r="G1" s="77" t="s">
        <v>49</v>
      </c>
      <c r="H1" s="77">
        <v>7100</v>
      </c>
      <c r="I1" s="77">
        <v>7200</v>
      </c>
      <c r="J1" s="77">
        <v>7300</v>
      </c>
      <c r="K1" s="77" t="s">
        <v>47</v>
      </c>
      <c r="L1" s="77" t="s">
        <v>52</v>
      </c>
      <c r="M1" s="77" t="s">
        <v>48</v>
      </c>
      <c r="N1" s="77">
        <v>7800</v>
      </c>
      <c r="O1" s="77">
        <v>7900</v>
      </c>
      <c r="P1" s="77">
        <v>8100</v>
      </c>
      <c r="Q1" s="77" t="s">
        <v>50</v>
      </c>
      <c r="R1" s="77">
        <v>9100</v>
      </c>
      <c r="S1" s="77" t="s">
        <v>53</v>
      </c>
      <c r="T1" s="77" t="s">
        <v>54</v>
      </c>
      <c r="U1" s="77" t="s">
        <v>78</v>
      </c>
      <c r="V1" s="77" t="s">
        <v>64</v>
      </c>
      <c r="W1" s="78" t="s">
        <v>76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65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9"/>
  <sheetViews>
    <sheetView workbookViewId="0">
      <selection activeCell="L20" sqref="L20"/>
    </sheetView>
  </sheetViews>
  <sheetFormatPr defaultColWidth="9.140625" defaultRowHeight="30" customHeight="1"/>
  <cols>
    <col min="1" max="1" width="36.28515625" style="41" customWidth="1"/>
    <col min="2" max="2" width="19.42578125" style="26" bestFit="1" customWidth="1"/>
    <col min="3" max="3" width="17.140625" style="26" customWidth="1"/>
    <col min="4" max="6" width="16.5703125" style="26" hidden="1" customWidth="1"/>
    <col min="7" max="7" width="17.140625" style="26" hidden="1" customWidth="1"/>
    <col min="8" max="8" width="13.42578125" style="26" hidden="1" customWidth="1"/>
    <col min="9" max="9" width="18" style="26" bestFit="1" customWidth="1"/>
    <col min="10" max="10" width="15.5703125" style="26" hidden="1" customWidth="1"/>
    <col min="11" max="11" width="17.140625" style="26" customWidth="1"/>
    <col min="12" max="12" width="16.5703125" style="26" customWidth="1"/>
    <col min="13" max="13" width="19.42578125" style="26" customWidth="1"/>
    <col min="14" max="14" width="22" style="26" customWidth="1"/>
    <col min="15" max="15" width="13.42578125" style="26" hidden="1" customWidth="1"/>
    <col min="16" max="16" width="21.28515625" style="26" bestFit="1" customWidth="1"/>
    <col min="17" max="17" width="34" style="47" bestFit="1" customWidth="1"/>
    <col min="18" max="16384" width="9.140625" style="47"/>
  </cols>
  <sheetData>
    <row r="1" spans="1:16" s="45" customFormat="1" ht="30" customHeight="1">
      <c r="A1" s="44" t="s">
        <v>45</v>
      </c>
      <c r="B1" s="45" t="s">
        <v>46</v>
      </c>
      <c r="C1" s="45">
        <v>6100</v>
      </c>
      <c r="D1" s="45">
        <v>6200</v>
      </c>
      <c r="E1" s="45">
        <v>6300</v>
      </c>
      <c r="F1" s="45">
        <v>6400</v>
      </c>
      <c r="G1" s="45" t="s">
        <v>49</v>
      </c>
      <c r="H1" s="45" t="s">
        <v>67</v>
      </c>
      <c r="I1" s="45">
        <v>7300</v>
      </c>
      <c r="J1" s="45" t="s">
        <v>68</v>
      </c>
      <c r="K1" s="45">
        <v>7900</v>
      </c>
      <c r="L1" s="45">
        <v>8100</v>
      </c>
      <c r="M1" s="45" t="s">
        <v>69</v>
      </c>
      <c r="N1" s="45" t="s">
        <v>78</v>
      </c>
      <c r="O1" s="45" t="s">
        <v>54</v>
      </c>
      <c r="P1" s="52" t="s">
        <v>51</v>
      </c>
    </row>
    <row r="2" spans="1:16" s="46" customFormat="1" ht="15" customHeight="1">
      <c r="A2" s="25" t="s">
        <v>217</v>
      </c>
      <c r="B2" s="26">
        <f>-9901.26-149.29-2900</f>
        <v>-12950.550000000001</v>
      </c>
      <c r="C2" s="26">
        <v>-792.68</v>
      </c>
      <c r="D2" s="26"/>
      <c r="E2" s="26"/>
      <c r="F2" s="26"/>
      <c r="G2" s="26"/>
      <c r="H2" s="26"/>
      <c r="I2" s="26">
        <v>48088.97</v>
      </c>
      <c r="J2" s="26"/>
      <c r="K2" s="26">
        <v>-22127.74</v>
      </c>
      <c r="L2" s="26">
        <v>-11</v>
      </c>
      <c r="M2" s="26">
        <v>716</v>
      </c>
      <c r="N2" s="26"/>
      <c r="O2" s="26"/>
      <c r="P2" s="26">
        <f t="shared" ref="P2:P9" si="0">SUM(B2:O2)</f>
        <v>12922.999999999996</v>
      </c>
    </row>
    <row r="3" spans="1:16" s="46" customFormat="1" ht="15" customHeight="1">
      <c r="A3" s="25" t="s">
        <v>318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>
        <v>-12923</v>
      </c>
      <c r="O3" s="26"/>
      <c r="P3" s="26">
        <f t="shared" si="0"/>
        <v>-12923</v>
      </c>
    </row>
    <row r="4" spans="1:16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>
        <f t="shared" si="0"/>
        <v>0</v>
      </c>
    </row>
    <row r="5" spans="1:16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>
        <f t="shared" si="0"/>
        <v>0</v>
      </c>
    </row>
    <row r="6" spans="1:16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>
        <f t="shared" si="0"/>
        <v>0</v>
      </c>
    </row>
    <row r="7" spans="1:16" s="50" customFormat="1" ht="30" customHeight="1" thickBot="1">
      <c r="A7" s="48"/>
      <c r="B7" s="49">
        <f t="shared" ref="B7:O7" si="1">SUBTOTAL(9,B2:B6)</f>
        <v>-12950.550000000001</v>
      </c>
      <c r="C7" s="49">
        <f t="shared" si="1"/>
        <v>-792.68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48088.97</v>
      </c>
      <c r="J7" s="49">
        <f t="shared" si="1"/>
        <v>0</v>
      </c>
      <c r="K7" s="49">
        <f t="shared" si="1"/>
        <v>-22127.74</v>
      </c>
      <c r="L7" s="49">
        <f t="shared" si="1"/>
        <v>-11</v>
      </c>
      <c r="M7" s="49">
        <f t="shared" si="1"/>
        <v>716</v>
      </c>
      <c r="N7" s="49">
        <f t="shared" si="1"/>
        <v>-12923</v>
      </c>
      <c r="O7" s="49">
        <f t="shared" si="1"/>
        <v>0</v>
      </c>
      <c r="P7" s="49">
        <f t="shared" si="0"/>
        <v>-3.637978807091713E-12</v>
      </c>
    </row>
    <row r="8" spans="1:16" s="26" customFormat="1" ht="30" customHeight="1" thickTop="1">
      <c r="A8" s="51"/>
      <c r="B8" s="26">
        <f>APPROPRIATIONS!G3</f>
        <v>-12950.549999999814</v>
      </c>
      <c r="C8" s="26">
        <f>APPROPRIATIONS!G4</f>
        <v>-792.68000000005122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0</v>
      </c>
      <c r="H8" s="26">
        <f>APPROPRIATIONS!G10</f>
        <v>0</v>
      </c>
      <c r="I8" s="26">
        <f>APPROPRIATIONS!G11</f>
        <v>48088.969999999972</v>
      </c>
      <c r="J8" s="26">
        <f>APPROPRIATIONS!G15</f>
        <v>0</v>
      </c>
      <c r="K8" s="26">
        <f>APPROPRIATIONS!G16</f>
        <v>-22127.739999999991</v>
      </c>
      <c r="L8" s="26">
        <f>APPROPRIATIONS!G17</f>
        <v>-11</v>
      </c>
      <c r="M8" s="26">
        <f>APPROPRIATIONS!G19</f>
        <v>716</v>
      </c>
      <c r="N8" s="26">
        <f>APPROPRIATIONS!G21</f>
        <v>12923.000000000116</v>
      </c>
      <c r="O8" s="26">
        <f>APPROPRIATIONS!G20</f>
        <v>0</v>
      </c>
      <c r="P8" s="26">
        <f t="shared" si="0"/>
        <v>25846.000000000233</v>
      </c>
    </row>
    <row r="9" spans="1:16" s="26" customFormat="1" ht="30" customHeight="1">
      <c r="A9" s="51"/>
      <c r="B9" s="26">
        <f t="shared" ref="B9:O9" si="2">B7-B8</f>
        <v>-1.8735590856522322E-10</v>
      </c>
      <c r="C9" s="26">
        <f t="shared" si="2"/>
        <v>5.1272763812448829E-11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J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  <c r="N9" s="26">
        <f>N7+N8</f>
        <v>1.1641532182693481E-10</v>
      </c>
      <c r="O9" s="26">
        <f t="shared" si="2"/>
        <v>0</v>
      </c>
      <c r="P9" s="26">
        <f t="shared" si="0"/>
        <v>-1.9667822925839573E-11</v>
      </c>
    </row>
  </sheetData>
  <autoFilter ref="A1:P9"/>
  <printOptions horizontalCentered="1" gridLines="1"/>
  <pageMargins left="0.5" right="0.5" top="1" bottom="1" header="0.5" footer="0.5"/>
  <pageSetup scale="69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L20" sqref="L20"/>
    </sheetView>
  </sheetViews>
  <sheetFormatPr defaultColWidth="11.42578125" defaultRowHeight="12.75" outlineLevelRow="2"/>
  <cols>
    <col min="1" max="1" width="12.7109375" style="117" customWidth="1"/>
    <col min="2" max="2" width="5.5703125" style="117" bestFit="1" customWidth="1"/>
    <col min="3" max="3" width="5.42578125" style="117" bestFit="1" customWidth="1"/>
    <col min="4" max="4" width="4.140625" style="117" bestFit="1" customWidth="1"/>
    <col min="5" max="5" width="5" style="117" bestFit="1" customWidth="1"/>
    <col min="6" max="6" width="5.28515625" style="117" bestFit="1" customWidth="1"/>
    <col min="7" max="7" width="5" style="117" bestFit="1" customWidth="1"/>
    <col min="8" max="8" width="4.7109375" style="117" bestFit="1" customWidth="1"/>
    <col min="9" max="9" width="3" style="117" bestFit="1" customWidth="1"/>
    <col min="10" max="10" width="14" style="117" customWidth="1"/>
    <col min="11" max="11" width="14" style="118" customWidth="1"/>
    <col min="12" max="13" width="15" style="118" customWidth="1"/>
    <col min="14" max="14" width="27" style="117" hidden="1" customWidth="1"/>
    <col min="15" max="15" width="14" style="117" hidden="1" customWidth="1"/>
    <col min="16" max="16" width="11" style="117" hidden="1" customWidth="1"/>
    <col min="17" max="17" width="13" style="117" hidden="1" customWidth="1"/>
    <col min="18" max="18" width="9" style="117" hidden="1" customWidth="1"/>
    <col min="19" max="16384" width="11.42578125" style="117"/>
  </cols>
  <sheetData>
    <row r="1" spans="1:18">
      <c r="A1" s="122" t="s">
        <v>192</v>
      </c>
    </row>
    <row r="2" spans="1:18">
      <c r="A2" s="122" t="s">
        <v>191</v>
      </c>
    </row>
    <row r="3" spans="1:18">
      <c r="A3" s="119" t="s">
        <v>316</v>
      </c>
    </row>
    <row r="5" spans="1:18" ht="13.5" thickBot="1">
      <c r="A5" s="123" t="s">
        <v>190</v>
      </c>
      <c r="B5" s="123" t="s">
        <v>174</v>
      </c>
      <c r="C5" s="123" t="s">
        <v>315</v>
      </c>
      <c r="D5" s="123" t="s">
        <v>258</v>
      </c>
      <c r="E5" s="123" t="s">
        <v>257</v>
      </c>
      <c r="F5" s="123" t="s">
        <v>256</v>
      </c>
      <c r="G5" s="123" t="s">
        <v>255</v>
      </c>
      <c r="H5" s="123" t="s">
        <v>254</v>
      </c>
      <c r="I5" s="123" t="s">
        <v>253</v>
      </c>
      <c r="J5" s="123" t="s">
        <v>189</v>
      </c>
      <c r="K5" s="124" t="s">
        <v>198</v>
      </c>
      <c r="L5" s="124" t="s">
        <v>197</v>
      </c>
      <c r="M5" s="124" t="s">
        <v>314</v>
      </c>
      <c r="N5" s="123" t="s">
        <v>188</v>
      </c>
      <c r="O5" s="123" t="s">
        <v>187</v>
      </c>
      <c r="P5" s="123" t="s">
        <v>186</v>
      </c>
      <c r="Q5" s="123" t="s">
        <v>185</v>
      </c>
      <c r="R5" s="123" t="s">
        <v>184</v>
      </c>
    </row>
    <row r="6" spans="1:18" hidden="1" outlineLevel="2">
      <c r="A6" s="119" t="s">
        <v>274</v>
      </c>
      <c r="B6" s="119" t="s">
        <v>138</v>
      </c>
      <c r="C6" s="119" t="s">
        <v>160</v>
      </c>
      <c r="D6" s="119" t="s">
        <v>141</v>
      </c>
      <c r="E6" s="119" t="s">
        <v>16</v>
      </c>
      <c r="F6" s="119" t="s">
        <v>161</v>
      </c>
      <c r="G6" s="119" t="s">
        <v>136</v>
      </c>
      <c r="H6" s="119" t="s">
        <v>135</v>
      </c>
      <c r="I6" s="119" t="s">
        <v>134</v>
      </c>
      <c r="J6" s="119" t="s">
        <v>272</v>
      </c>
      <c r="K6" s="121">
        <v>250</v>
      </c>
      <c r="L6" s="121">
        <v>0</v>
      </c>
      <c r="M6" s="121">
        <f t="shared" ref="M6:M37" si="0">K6-L6</f>
        <v>250</v>
      </c>
      <c r="N6" s="119" t="s">
        <v>273</v>
      </c>
      <c r="O6" s="119" t="s">
        <v>272</v>
      </c>
      <c r="P6" s="119"/>
      <c r="Q6" s="119" t="s">
        <v>271</v>
      </c>
      <c r="R6" s="119" t="s">
        <v>216</v>
      </c>
    </row>
    <row r="7" spans="1:18" hidden="1" outlineLevel="2">
      <c r="A7" s="119" t="s">
        <v>274</v>
      </c>
      <c r="B7" s="119" t="s">
        <v>138</v>
      </c>
      <c r="C7" s="119" t="s">
        <v>160</v>
      </c>
      <c r="D7" s="119" t="s">
        <v>56</v>
      </c>
      <c r="E7" s="119" t="s">
        <v>16</v>
      </c>
      <c r="F7" s="119" t="s">
        <v>155</v>
      </c>
      <c r="G7" s="119" t="s">
        <v>136</v>
      </c>
      <c r="H7" s="119" t="s">
        <v>135</v>
      </c>
      <c r="I7" s="119" t="s">
        <v>134</v>
      </c>
      <c r="J7" s="119" t="s">
        <v>272</v>
      </c>
      <c r="K7" s="121">
        <v>1000</v>
      </c>
      <c r="L7" s="121">
        <v>0</v>
      </c>
      <c r="M7" s="121">
        <f t="shared" si="0"/>
        <v>1000</v>
      </c>
      <c r="N7" s="119" t="s">
        <v>273</v>
      </c>
      <c r="O7" s="119" t="s">
        <v>272</v>
      </c>
      <c r="P7" s="119"/>
      <c r="Q7" s="119" t="s">
        <v>271</v>
      </c>
      <c r="R7" s="119" t="s">
        <v>216</v>
      </c>
    </row>
    <row r="8" spans="1:18" hidden="1" outlineLevel="2">
      <c r="A8" s="119" t="s">
        <v>270</v>
      </c>
      <c r="B8" s="119" t="s">
        <v>138</v>
      </c>
      <c r="C8" s="119" t="s">
        <v>160</v>
      </c>
      <c r="D8" s="119" t="s">
        <v>137</v>
      </c>
      <c r="E8" s="119" t="s">
        <v>143</v>
      </c>
      <c r="F8" s="119" t="s">
        <v>171</v>
      </c>
      <c r="G8" s="119" t="s">
        <v>136</v>
      </c>
      <c r="H8" s="119" t="s">
        <v>135</v>
      </c>
      <c r="I8" s="119" t="s">
        <v>134</v>
      </c>
      <c r="J8" s="119" t="s">
        <v>268</v>
      </c>
      <c r="K8" s="121">
        <v>161.29</v>
      </c>
      <c r="L8" s="121">
        <v>0</v>
      </c>
      <c r="M8" s="121">
        <f t="shared" si="0"/>
        <v>161.29</v>
      </c>
      <c r="N8" s="119" t="s">
        <v>269</v>
      </c>
      <c r="O8" s="119" t="s">
        <v>268</v>
      </c>
      <c r="P8" s="119"/>
      <c r="Q8" s="119" t="s">
        <v>267</v>
      </c>
      <c r="R8" s="119" t="s">
        <v>183</v>
      </c>
    </row>
    <row r="9" spans="1:18" hidden="1" outlineLevel="2">
      <c r="A9" s="119" t="s">
        <v>270</v>
      </c>
      <c r="B9" s="119" t="s">
        <v>138</v>
      </c>
      <c r="C9" s="119" t="s">
        <v>160</v>
      </c>
      <c r="D9" s="119" t="s">
        <v>137</v>
      </c>
      <c r="E9" s="119" t="s">
        <v>16</v>
      </c>
      <c r="F9" s="119" t="s">
        <v>168</v>
      </c>
      <c r="G9" s="119" t="s">
        <v>136</v>
      </c>
      <c r="H9" s="119" t="s">
        <v>135</v>
      </c>
      <c r="I9" s="119" t="s">
        <v>134</v>
      </c>
      <c r="J9" s="119" t="s">
        <v>268</v>
      </c>
      <c r="K9" s="121">
        <v>0</v>
      </c>
      <c r="L9" s="121">
        <v>800</v>
      </c>
      <c r="M9" s="121">
        <f t="shared" si="0"/>
        <v>-800</v>
      </c>
      <c r="N9" s="119" t="s">
        <v>269</v>
      </c>
      <c r="O9" s="119" t="s">
        <v>268</v>
      </c>
      <c r="P9" s="119"/>
      <c r="Q9" s="119" t="s">
        <v>267</v>
      </c>
      <c r="R9" s="119" t="s">
        <v>183</v>
      </c>
    </row>
    <row r="10" spans="1:18" hidden="1" outlineLevel="2">
      <c r="A10" s="119" t="s">
        <v>270</v>
      </c>
      <c r="B10" s="119" t="s">
        <v>138</v>
      </c>
      <c r="C10" s="119" t="s">
        <v>160</v>
      </c>
      <c r="D10" s="119" t="s">
        <v>137</v>
      </c>
      <c r="E10" s="119" t="s">
        <v>16</v>
      </c>
      <c r="F10" s="119" t="s">
        <v>167</v>
      </c>
      <c r="G10" s="119" t="s">
        <v>136</v>
      </c>
      <c r="H10" s="119" t="s">
        <v>135</v>
      </c>
      <c r="I10" s="119" t="s">
        <v>134</v>
      </c>
      <c r="J10" s="119" t="s">
        <v>268</v>
      </c>
      <c r="K10" s="121">
        <v>0</v>
      </c>
      <c r="L10" s="121">
        <v>100</v>
      </c>
      <c r="M10" s="121">
        <f t="shared" si="0"/>
        <v>-100</v>
      </c>
      <c r="N10" s="119" t="s">
        <v>269</v>
      </c>
      <c r="O10" s="119" t="s">
        <v>268</v>
      </c>
      <c r="P10" s="119"/>
      <c r="Q10" s="119" t="s">
        <v>267</v>
      </c>
      <c r="R10" s="119" t="s">
        <v>183</v>
      </c>
    </row>
    <row r="11" spans="1:18" hidden="1" outlineLevel="2">
      <c r="A11" s="119" t="s">
        <v>270</v>
      </c>
      <c r="B11" s="119" t="s">
        <v>138</v>
      </c>
      <c r="C11" s="119" t="s">
        <v>160</v>
      </c>
      <c r="D11" s="119" t="s">
        <v>56</v>
      </c>
      <c r="E11" s="119" t="s">
        <v>16</v>
      </c>
      <c r="F11" s="119" t="s">
        <v>98</v>
      </c>
      <c r="G11" s="119" t="s">
        <v>136</v>
      </c>
      <c r="H11" s="119" t="s">
        <v>135</v>
      </c>
      <c r="I11" s="119" t="s">
        <v>134</v>
      </c>
      <c r="J11" s="119" t="s">
        <v>268</v>
      </c>
      <c r="K11" s="121">
        <v>0</v>
      </c>
      <c r="L11" s="121">
        <v>618.16</v>
      </c>
      <c r="M11" s="121">
        <f t="shared" si="0"/>
        <v>-618.16</v>
      </c>
      <c r="N11" s="119" t="s">
        <v>269</v>
      </c>
      <c r="O11" s="119" t="s">
        <v>268</v>
      </c>
      <c r="P11" s="119"/>
      <c r="Q11" s="119" t="s">
        <v>267</v>
      </c>
      <c r="R11" s="119" t="s">
        <v>183</v>
      </c>
    </row>
    <row r="12" spans="1:18" hidden="1" outlineLevel="2">
      <c r="A12" s="119" t="s">
        <v>270</v>
      </c>
      <c r="B12" s="119" t="s">
        <v>138</v>
      </c>
      <c r="C12" s="119" t="s">
        <v>160</v>
      </c>
      <c r="D12" s="119" t="s">
        <v>56</v>
      </c>
      <c r="E12" s="119" t="s">
        <v>16</v>
      </c>
      <c r="F12" s="119" t="s">
        <v>162</v>
      </c>
      <c r="G12" s="119" t="s">
        <v>136</v>
      </c>
      <c r="H12" s="119" t="s">
        <v>135</v>
      </c>
      <c r="I12" s="119" t="s">
        <v>134</v>
      </c>
      <c r="J12" s="119" t="s">
        <v>268</v>
      </c>
      <c r="K12" s="121">
        <v>159.91</v>
      </c>
      <c r="L12" s="121">
        <v>0</v>
      </c>
      <c r="M12" s="121">
        <f t="shared" si="0"/>
        <v>159.91</v>
      </c>
      <c r="N12" s="119" t="s">
        <v>269</v>
      </c>
      <c r="O12" s="119" t="s">
        <v>268</v>
      </c>
      <c r="P12" s="119"/>
      <c r="Q12" s="119" t="s">
        <v>267</v>
      </c>
      <c r="R12" s="119" t="s">
        <v>183</v>
      </c>
    </row>
    <row r="13" spans="1:18" hidden="1" outlineLevel="2">
      <c r="A13" s="119" t="s">
        <v>270</v>
      </c>
      <c r="B13" s="119" t="s">
        <v>138</v>
      </c>
      <c r="C13" s="119" t="s">
        <v>160</v>
      </c>
      <c r="D13" s="119" t="s">
        <v>56</v>
      </c>
      <c r="E13" s="119" t="s">
        <v>16</v>
      </c>
      <c r="F13" s="119" t="s">
        <v>155</v>
      </c>
      <c r="G13" s="119" t="s">
        <v>136</v>
      </c>
      <c r="H13" s="119" t="s">
        <v>135</v>
      </c>
      <c r="I13" s="119" t="s">
        <v>134</v>
      </c>
      <c r="J13" s="119" t="s">
        <v>268</v>
      </c>
      <c r="K13" s="121">
        <v>361.33</v>
      </c>
      <c r="L13" s="121">
        <v>0</v>
      </c>
      <c r="M13" s="121">
        <f t="shared" si="0"/>
        <v>361.33</v>
      </c>
      <c r="N13" s="119" t="s">
        <v>269</v>
      </c>
      <c r="O13" s="119" t="s">
        <v>268</v>
      </c>
      <c r="P13" s="119"/>
      <c r="Q13" s="119" t="s">
        <v>267</v>
      </c>
      <c r="R13" s="119" t="s">
        <v>183</v>
      </c>
    </row>
    <row r="14" spans="1:18" hidden="1" outlineLevel="2">
      <c r="A14" s="119" t="s">
        <v>270</v>
      </c>
      <c r="B14" s="119" t="s">
        <v>138</v>
      </c>
      <c r="C14" s="119" t="s">
        <v>160</v>
      </c>
      <c r="D14" s="119" t="s">
        <v>56</v>
      </c>
      <c r="E14" s="119" t="s">
        <v>16</v>
      </c>
      <c r="F14" s="119" t="s">
        <v>165</v>
      </c>
      <c r="G14" s="119" t="s">
        <v>136</v>
      </c>
      <c r="H14" s="119" t="s">
        <v>135</v>
      </c>
      <c r="I14" s="119" t="s">
        <v>134</v>
      </c>
      <c r="J14" s="119" t="s">
        <v>268</v>
      </c>
      <c r="K14" s="121">
        <v>0</v>
      </c>
      <c r="L14" s="121">
        <v>1474.67</v>
      </c>
      <c r="M14" s="121">
        <f t="shared" si="0"/>
        <v>-1474.67</v>
      </c>
      <c r="N14" s="119" t="s">
        <v>269</v>
      </c>
      <c r="O14" s="119" t="s">
        <v>268</v>
      </c>
      <c r="P14" s="119"/>
      <c r="Q14" s="119" t="s">
        <v>267</v>
      </c>
      <c r="R14" s="119" t="s">
        <v>183</v>
      </c>
    </row>
    <row r="15" spans="1:18" hidden="1" outlineLevel="2">
      <c r="A15" s="119" t="s">
        <v>270</v>
      </c>
      <c r="B15" s="119" t="s">
        <v>138</v>
      </c>
      <c r="C15" s="119" t="s">
        <v>160</v>
      </c>
      <c r="D15" s="119" t="s">
        <v>56</v>
      </c>
      <c r="E15" s="119" t="s">
        <v>16</v>
      </c>
      <c r="F15" s="119" t="s">
        <v>170</v>
      </c>
      <c r="G15" s="119" t="s">
        <v>136</v>
      </c>
      <c r="H15" s="119" t="s">
        <v>135</v>
      </c>
      <c r="I15" s="119" t="s">
        <v>134</v>
      </c>
      <c r="J15" s="119" t="s">
        <v>268</v>
      </c>
      <c r="K15" s="121">
        <v>0</v>
      </c>
      <c r="L15" s="121">
        <v>1989.67</v>
      </c>
      <c r="M15" s="121">
        <f t="shared" si="0"/>
        <v>-1989.67</v>
      </c>
      <c r="N15" s="119" t="s">
        <v>269</v>
      </c>
      <c r="O15" s="119" t="s">
        <v>268</v>
      </c>
      <c r="P15" s="119"/>
      <c r="Q15" s="119" t="s">
        <v>267</v>
      </c>
      <c r="R15" s="119" t="s">
        <v>183</v>
      </c>
    </row>
    <row r="16" spans="1:18" hidden="1" outlineLevel="2">
      <c r="A16" s="119" t="s">
        <v>270</v>
      </c>
      <c r="B16" s="119" t="s">
        <v>138</v>
      </c>
      <c r="C16" s="119" t="s">
        <v>160</v>
      </c>
      <c r="D16" s="119" t="s">
        <v>56</v>
      </c>
      <c r="E16" s="119" t="s">
        <v>16</v>
      </c>
      <c r="F16" s="119" t="s">
        <v>95</v>
      </c>
      <c r="G16" s="119" t="s">
        <v>136</v>
      </c>
      <c r="H16" s="119" t="s">
        <v>135</v>
      </c>
      <c r="I16" s="119" t="s">
        <v>134</v>
      </c>
      <c r="J16" s="119" t="s">
        <v>268</v>
      </c>
      <c r="K16" s="121">
        <v>0</v>
      </c>
      <c r="L16" s="121">
        <v>42534.59</v>
      </c>
      <c r="M16" s="121">
        <f t="shared" si="0"/>
        <v>-42534.59</v>
      </c>
      <c r="N16" s="119" t="s">
        <v>269</v>
      </c>
      <c r="O16" s="119" t="s">
        <v>268</v>
      </c>
      <c r="P16" s="119"/>
      <c r="Q16" s="119" t="s">
        <v>267</v>
      </c>
      <c r="R16" s="119" t="s">
        <v>183</v>
      </c>
    </row>
    <row r="17" spans="1:18" hidden="1" outlineLevel="2">
      <c r="A17" s="119" t="s">
        <v>270</v>
      </c>
      <c r="B17" s="119" t="s">
        <v>138</v>
      </c>
      <c r="C17" s="119" t="s">
        <v>160</v>
      </c>
      <c r="D17" s="119" t="s">
        <v>56</v>
      </c>
      <c r="E17" s="119" t="s">
        <v>16</v>
      </c>
      <c r="F17" s="119" t="s">
        <v>168</v>
      </c>
      <c r="G17" s="119" t="s">
        <v>136</v>
      </c>
      <c r="H17" s="119" t="s">
        <v>135</v>
      </c>
      <c r="I17" s="119" t="s">
        <v>134</v>
      </c>
      <c r="J17" s="119" t="s">
        <v>268</v>
      </c>
      <c r="K17" s="121">
        <v>77.66</v>
      </c>
      <c r="L17" s="121">
        <v>0</v>
      </c>
      <c r="M17" s="121">
        <f t="shared" si="0"/>
        <v>77.66</v>
      </c>
      <c r="N17" s="119" t="s">
        <v>269</v>
      </c>
      <c r="O17" s="119" t="s">
        <v>268</v>
      </c>
      <c r="P17" s="119"/>
      <c r="Q17" s="119" t="s">
        <v>267</v>
      </c>
      <c r="R17" s="119" t="s">
        <v>183</v>
      </c>
    </row>
    <row r="18" spans="1:18" hidden="1" outlineLevel="2">
      <c r="A18" s="119" t="s">
        <v>270</v>
      </c>
      <c r="B18" s="119" t="s">
        <v>138</v>
      </c>
      <c r="C18" s="119" t="s">
        <v>160</v>
      </c>
      <c r="D18" s="119" t="s">
        <v>56</v>
      </c>
      <c r="E18" s="119" t="s">
        <v>16</v>
      </c>
      <c r="F18" s="119" t="s">
        <v>171</v>
      </c>
      <c r="G18" s="119" t="s">
        <v>136</v>
      </c>
      <c r="H18" s="119" t="s">
        <v>135</v>
      </c>
      <c r="I18" s="119" t="s">
        <v>134</v>
      </c>
      <c r="J18" s="119" t="s">
        <v>268</v>
      </c>
      <c r="K18" s="121">
        <v>159.99</v>
      </c>
      <c r="L18" s="121">
        <v>0</v>
      </c>
      <c r="M18" s="121">
        <f t="shared" si="0"/>
        <v>159.99</v>
      </c>
      <c r="N18" s="119" t="s">
        <v>269</v>
      </c>
      <c r="O18" s="119" t="s">
        <v>268</v>
      </c>
      <c r="P18" s="119"/>
      <c r="Q18" s="119" t="s">
        <v>267</v>
      </c>
      <c r="R18" s="119" t="s">
        <v>183</v>
      </c>
    </row>
    <row r="19" spans="1:18" hidden="1" outlineLevel="2">
      <c r="A19" s="119" t="s">
        <v>270</v>
      </c>
      <c r="B19" s="119" t="s">
        <v>138</v>
      </c>
      <c r="C19" s="119" t="s">
        <v>160</v>
      </c>
      <c r="D19" s="119" t="s">
        <v>56</v>
      </c>
      <c r="E19" s="119" t="s">
        <v>16</v>
      </c>
      <c r="F19" s="119" t="s">
        <v>172</v>
      </c>
      <c r="G19" s="119" t="s">
        <v>136</v>
      </c>
      <c r="H19" s="119" t="s">
        <v>135</v>
      </c>
      <c r="I19" s="119" t="s">
        <v>134</v>
      </c>
      <c r="J19" s="119" t="s">
        <v>268</v>
      </c>
      <c r="K19" s="121">
        <v>0</v>
      </c>
      <c r="L19" s="121">
        <v>23</v>
      </c>
      <c r="M19" s="121">
        <f t="shared" si="0"/>
        <v>-23</v>
      </c>
      <c r="N19" s="119" t="s">
        <v>269</v>
      </c>
      <c r="O19" s="119" t="s">
        <v>268</v>
      </c>
      <c r="P19" s="119"/>
      <c r="Q19" s="119" t="s">
        <v>267</v>
      </c>
      <c r="R19" s="119" t="s">
        <v>183</v>
      </c>
    </row>
    <row r="20" spans="1:18" hidden="1" outlineLevel="2">
      <c r="A20" s="119" t="s">
        <v>270</v>
      </c>
      <c r="B20" s="119" t="s">
        <v>138</v>
      </c>
      <c r="C20" s="119" t="s">
        <v>160</v>
      </c>
      <c r="D20" s="119" t="s">
        <v>56</v>
      </c>
      <c r="E20" s="119" t="s">
        <v>16</v>
      </c>
      <c r="F20" s="119" t="s">
        <v>163</v>
      </c>
      <c r="G20" s="119" t="s">
        <v>136</v>
      </c>
      <c r="H20" s="119" t="s">
        <v>135</v>
      </c>
      <c r="I20" s="119" t="s">
        <v>134</v>
      </c>
      <c r="J20" s="119" t="s">
        <v>268</v>
      </c>
      <c r="K20" s="121">
        <v>0</v>
      </c>
      <c r="L20" s="121">
        <v>65.010000000000005</v>
      </c>
      <c r="M20" s="121">
        <f t="shared" si="0"/>
        <v>-65.010000000000005</v>
      </c>
      <c r="N20" s="119" t="s">
        <v>269</v>
      </c>
      <c r="O20" s="119" t="s">
        <v>268</v>
      </c>
      <c r="P20" s="119"/>
      <c r="Q20" s="119" t="s">
        <v>267</v>
      </c>
      <c r="R20" s="119" t="s">
        <v>183</v>
      </c>
    </row>
    <row r="21" spans="1:18" hidden="1" outlineLevel="2">
      <c r="A21" s="119" t="s">
        <v>270</v>
      </c>
      <c r="B21" s="119" t="s">
        <v>138</v>
      </c>
      <c r="C21" s="119" t="s">
        <v>160</v>
      </c>
      <c r="D21" s="119" t="s">
        <v>56</v>
      </c>
      <c r="E21" s="119" t="s">
        <v>16</v>
      </c>
      <c r="F21" s="119" t="s">
        <v>152</v>
      </c>
      <c r="G21" s="119" t="s">
        <v>136</v>
      </c>
      <c r="H21" s="119" t="s">
        <v>135</v>
      </c>
      <c r="I21" s="119" t="s">
        <v>134</v>
      </c>
      <c r="J21" s="119" t="s">
        <v>268</v>
      </c>
      <c r="K21" s="121">
        <v>472.28</v>
      </c>
      <c r="L21" s="121">
        <v>0</v>
      </c>
      <c r="M21" s="121">
        <f t="shared" si="0"/>
        <v>472.28</v>
      </c>
      <c r="N21" s="119" t="s">
        <v>269</v>
      </c>
      <c r="O21" s="119" t="s">
        <v>268</v>
      </c>
      <c r="P21" s="119"/>
      <c r="Q21" s="119" t="s">
        <v>267</v>
      </c>
      <c r="R21" s="119" t="s">
        <v>183</v>
      </c>
    </row>
    <row r="22" spans="1:18" hidden="1" outlineLevel="2">
      <c r="A22" s="119" t="s">
        <v>270</v>
      </c>
      <c r="B22" s="119" t="s">
        <v>138</v>
      </c>
      <c r="C22" s="119" t="s">
        <v>160</v>
      </c>
      <c r="D22" s="119" t="s">
        <v>139</v>
      </c>
      <c r="E22" s="119" t="s">
        <v>16</v>
      </c>
      <c r="F22" s="119" t="s">
        <v>171</v>
      </c>
      <c r="G22" s="119" t="s">
        <v>136</v>
      </c>
      <c r="H22" s="119" t="s">
        <v>135</v>
      </c>
      <c r="I22" s="119" t="s">
        <v>134</v>
      </c>
      <c r="J22" s="119" t="s">
        <v>268</v>
      </c>
      <c r="K22" s="121">
        <v>370</v>
      </c>
      <c r="L22" s="121">
        <v>0</v>
      </c>
      <c r="M22" s="121">
        <f t="shared" si="0"/>
        <v>370</v>
      </c>
      <c r="N22" s="119" t="s">
        <v>269</v>
      </c>
      <c r="O22" s="119" t="s">
        <v>268</v>
      </c>
      <c r="P22" s="119"/>
      <c r="Q22" s="119" t="s">
        <v>267</v>
      </c>
      <c r="R22" s="119" t="s">
        <v>183</v>
      </c>
    </row>
    <row r="23" spans="1:18" hidden="1" outlineLevel="2">
      <c r="A23" s="119" t="s">
        <v>270</v>
      </c>
      <c r="B23" s="119" t="s">
        <v>138</v>
      </c>
      <c r="C23" s="119" t="s">
        <v>160</v>
      </c>
      <c r="D23" s="119" t="s">
        <v>139</v>
      </c>
      <c r="E23" s="119" t="s">
        <v>16</v>
      </c>
      <c r="F23" s="119" t="s">
        <v>155</v>
      </c>
      <c r="G23" s="119" t="s">
        <v>136</v>
      </c>
      <c r="H23" s="119" t="s">
        <v>135</v>
      </c>
      <c r="I23" s="119" t="s">
        <v>134</v>
      </c>
      <c r="J23" s="119" t="s">
        <v>268</v>
      </c>
      <c r="K23" s="121">
        <v>0</v>
      </c>
      <c r="L23" s="121">
        <v>575.6</v>
      </c>
      <c r="M23" s="121">
        <f t="shared" si="0"/>
        <v>-575.6</v>
      </c>
      <c r="N23" s="119" t="s">
        <v>269</v>
      </c>
      <c r="O23" s="119" t="s">
        <v>268</v>
      </c>
      <c r="P23" s="119"/>
      <c r="Q23" s="119" t="s">
        <v>267</v>
      </c>
      <c r="R23" s="119" t="s">
        <v>183</v>
      </c>
    </row>
    <row r="24" spans="1:18" hidden="1" outlineLevel="2">
      <c r="A24" s="119" t="s">
        <v>270</v>
      </c>
      <c r="B24" s="119" t="s">
        <v>138</v>
      </c>
      <c r="C24" s="119" t="s">
        <v>160</v>
      </c>
      <c r="D24" s="119" t="s">
        <v>56</v>
      </c>
      <c r="E24" s="119" t="s">
        <v>16</v>
      </c>
      <c r="F24" s="119" t="s">
        <v>164</v>
      </c>
      <c r="G24" s="119" t="s">
        <v>136</v>
      </c>
      <c r="H24" s="119" t="s">
        <v>135</v>
      </c>
      <c r="I24" s="119" t="s">
        <v>134</v>
      </c>
      <c r="J24" s="119" t="s">
        <v>268</v>
      </c>
      <c r="K24" s="121">
        <v>141.82</v>
      </c>
      <c r="L24" s="121">
        <v>0</v>
      </c>
      <c r="M24" s="121">
        <f t="shared" si="0"/>
        <v>141.82</v>
      </c>
      <c r="N24" s="119" t="s">
        <v>269</v>
      </c>
      <c r="O24" s="119" t="s">
        <v>268</v>
      </c>
      <c r="P24" s="119"/>
      <c r="Q24" s="119" t="s">
        <v>267</v>
      </c>
      <c r="R24" s="119" t="s">
        <v>183</v>
      </c>
    </row>
    <row r="25" spans="1:18" hidden="1" outlineLevel="2">
      <c r="A25" s="119" t="s">
        <v>270</v>
      </c>
      <c r="B25" s="119" t="s">
        <v>138</v>
      </c>
      <c r="C25" s="119" t="s">
        <v>160</v>
      </c>
      <c r="D25" s="119" t="s">
        <v>56</v>
      </c>
      <c r="E25" s="119" t="s">
        <v>16</v>
      </c>
      <c r="F25" s="119" t="s">
        <v>166</v>
      </c>
      <c r="G25" s="119" t="s">
        <v>136</v>
      </c>
      <c r="H25" s="119" t="s">
        <v>135</v>
      </c>
      <c r="I25" s="119" t="s">
        <v>134</v>
      </c>
      <c r="J25" s="119" t="s">
        <v>268</v>
      </c>
      <c r="K25" s="121">
        <v>0</v>
      </c>
      <c r="L25" s="121">
        <v>381.34</v>
      </c>
      <c r="M25" s="121">
        <f t="shared" si="0"/>
        <v>-381.34</v>
      </c>
      <c r="N25" s="119" t="s">
        <v>269</v>
      </c>
      <c r="O25" s="119" t="s">
        <v>268</v>
      </c>
      <c r="P25" s="119"/>
      <c r="Q25" s="119" t="s">
        <v>267</v>
      </c>
      <c r="R25" s="119" t="s">
        <v>183</v>
      </c>
    </row>
    <row r="26" spans="1:18" hidden="1" outlineLevel="2">
      <c r="A26" s="119" t="s">
        <v>270</v>
      </c>
      <c r="B26" s="119" t="s">
        <v>138</v>
      </c>
      <c r="C26" s="119" t="s">
        <v>160</v>
      </c>
      <c r="D26" s="119" t="s">
        <v>148</v>
      </c>
      <c r="E26" s="119" t="s">
        <v>143</v>
      </c>
      <c r="F26" s="119" t="s">
        <v>171</v>
      </c>
      <c r="G26" s="119" t="s">
        <v>136</v>
      </c>
      <c r="H26" s="119" t="s">
        <v>135</v>
      </c>
      <c r="I26" s="119" t="s">
        <v>134</v>
      </c>
      <c r="J26" s="119" t="s">
        <v>268</v>
      </c>
      <c r="K26" s="121">
        <v>0</v>
      </c>
      <c r="L26" s="121">
        <v>440</v>
      </c>
      <c r="M26" s="121">
        <f t="shared" si="0"/>
        <v>-440</v>
      </c>
      <c r="N26" s="119" t="s">
        <v>269</v>
      </c>
      <c r="O26" s="119" t="s">
        <v>268</v>
      </c>
      <c r="P26" s="119"/>
      <c r="Q26" s="119" t="s">
        <v>267</v>
      </c>
      <c r="R26" s="119" t="s">
        <v>183</v>
      </c>
    </row>
    <row r="27" spans="1:18" hidden="1" outlineLevel="2">
      <c r="A27" s="119" t="s">
        <v>270</v>
      </c>
      <c r="B27" s="119" t="s">
        <v>138</v>
      </c>
      <c r="C27" s="119" t="s">
        <v>160</v>
      </c>
      <c r="D27" s="119" t="s">
        <v>148</v>
      </c>
      <c r="E27" s="119" t="s">
        <v>16</v>
      </c>
      <c r="F27" s="119" t="s">
        <v>171</v>
      </c>
      <c r="G27" s="119" t="s">
        <v>136</v>
      </c>
      <c r="H27" s="119" t="s">
        <v>135</v>
      </c>
      <c r="I27" s="119" t="s">
        <v>134</v>
      </c>
      <c r="J27" s="119" t="s">
        <v>268</v>
      </c>
      <c r="K27" s="121">
        <v>0</v>
      </c>
      <c r="L27" s="121">
        <v>1050</v>
      </c>
      <c r="M27" s="121">
        <f t="shared" si="0"/>
        <v>-1050</v>
      </c>
      <c r="N27" s="119" t="s">
        <v>269</v>
      </c>
      <c r="O27" s="119" t="s">
        <v>268</v>
      </c>
      <c r="P27" s="119"/>
      <c r="Q27" s="119" t="s">
        <v>267</v>
      </c>
      <c r="R27" s="119" t="s">
        <v>183</v>
      </c>
    </row>
    <row r="28" spans="1:18" hidden="1" outlineLevel="2">
      <c r="A28" s="119" t="s">
        <v>270</v>
      </c>
      <c r="B28" s="119" t="s">
        <v>138</v>
      </c>
      <c r="C28" s="119" t="s">
        <v>160</v>
      </c>
      <c r="D28" s="119" t="s">
        <v>148</v>
      </c>
      <c r="E28" s="119" t="s">
        <v>16</v>
      </c>
      <c r="F28" s="119" t="s">
        <v>155</v>
      </c>
      <c r="G28" s="119" t="s">
        <v>136</v>
      </c>
      <c r="H28" s="119" t="s">
        <v>135</v>
      </c>
      <c r="I28" s="119" t="s">
        <v>134</v>
      </c>
      <c r="J28" s="119" t="s">
        <v>268</v>
      </c>
      <c r="K28" s="121">
        <v>0</v>
      </c>
      <c r="L28" s="121">
        <v>2517.6799999999998</v>
      </c>
      <c r="M28" s="121">
        <f t="shared" si="0"/>
        <v>-2517.6799999999998</v>
      </c>
      <c r="N28" s="119" t="s">
        <v>269</v>
      </c>
      <c r="O28" s="119" t="s">
        <v>268</v>
      </c>
      <c r="P28" s="119"/>
      <c r="Q28" s="119" t="s">
        <v>267</v>
      </c>
      <c r="R28" s="119" t="s">
        <v>183</v>
      </c>
    </row>
    <row r="29" spans="1:18" hidden="1" outlineLevel="2">
      <c r="A29" s="119" t="s">
        <v>270</v>
      </c>
      <c r="B29" s="119" t="s">
        <v>138</v>
      </c>
      <c r="C29" s="119" t="s">
        <v>160</v>
      </c>
      <c r="D29" s="119" t="s">
        <v>148</v>
      </c>
      <c r="E29" s="119" t="s">
        <v>16</v>
      </c>
      <c r="F29" s="119" t="s">
        <v>161</v>
      </c>
      <c r="G29" s="119" t="s">
        <v>136</v>
      </c>
      <c r="H29" s="119" t="s">
        <v>135</v>
      </c>
      <c r="I29" s="119" t="s">
        <v>134</v>
      </c>
      <c r="J29" s="119" t="s">
        <v>268</v>
      </c>
      <c r="K29" s="121">
        <v>0</v>
      </c>
      <c r="L29" s="121">
        <v>700</v>
      </c>
      <c r="M29" s="121">
        <f t="shared" si="0"/>
        <v>-700</v>
      </c>
      <c r="N29" s="119" t="s">
        <v>269</v>
      </c>
      <c r="O29" s="119" t="s">
        <v>268</v>
      </c>
      <c r="P29" s="119"/>
      <c r="Q29" s="119" t="s">
        <v>267</v>
      </c>
      <c r="R29" s="119" t="s">
        <v>183</v>
      </c>
    </row>
    <row r="30" spans="1:18" hidden="1" outlineLevel="2">
      <c r="A30" s="119" t="s">
        <v>270</v>
      </c>
      <c r="B30" s="119" t="s">
        <v>138</v>
      </c>
      <c r="C30" s="119" t="s">
        <v>160</v>
      </c>
      <c r="D30" s="119" t="s">
        <v>148</v>
      </c>
      <c r="E30" s="119" t="s">
        <v>16</v>
      </c>
      <c r="F30" s="119" t="s">
        <v>165</v>
      </c>
      <c r="G30" s="119" t="s">
        <v>136</v>
      </c>
      <c r="H30" s="119" t="s">
        <v>135</v>
      </c>
      <c r="I30" s="119" t="s">
        <v>134</v>
      </c>
      <c r="J30" s="119" t="s">
        <v>268</v>
      </c>
      <c r="K30" s="121">
        <v>0</v>
      </c>
      <c r="L30" s="121">
        <v>250</v>
      </c>
      <c r="M30" s="121">
        <f t="shared" si="0"/>
        <v>-250</v>
      </c>
      <c r="N30" s="119" t="s">
        <v>269</v>
      </c>
      <c r="O30" s="119" t="s">
        <v>268</v>
      </c>
      <c r="P30" s="119"/>
      <c r="Q30" s="119" t="s">
        <v>267</v>
      </c>
      <c r="R30" s="119" t="s">
        <v>183</v>
      </c>
    </row>
    <row r="31" spans="1:18" hidden="1" outlineLevel="2">
      <c r="A31" s="119" t="s">
        <v>270</v>
      </c>
      <c r="B31" s="119" t="s">
        <v>138</v>
      </c>
      <c r="C31" s="119" t="s">
        <v>160</v>
      </c>
      <c r="D31" s="119" t="s">
        <v>148</v>
      </c>
      <c r="E31" s="119" t="s">
        <v>16</v>
      </c>
      <c r="F31" s="119" t="s">
        <v>172</v>
      </c>
      <c r="G31" s="119" t="s">
        <v>136</v>
      </c>
      <c r="H31" s="119" t="s">
        <v>135</v>
      </c>
      <c r="I31" s="119" t="s">
        <v>134</v>
      </c>
      <c r="J31" s="119" t="s">
        <v>268</v>
      </c>
      <c r="K31" s="121">
        <v>0</v>
      </c>
      <c r="L31" s="121">
        <v>1000</v>
      </c>
      <c r="M31" s="121">
        <f t="shared" si="0"/>
        <v>-1000</v>
      </c>
      <c r="N31" s="119" t="s">
        <v>269</v>
      </c>
      <c r="O31" s="119" t="s">
        <v>268</v>
      </c>
      <c r="P31" s="119"/>
      <c r="Q31" s="119" t="s">
        <v>267</v>
      </c>
      <c r="R31" s="119" t="s">
        <v>183</v>
      </c>
    </row>
    <row r="32" spans="1:18" hidden="1" outlineLevel="2">
      <c r="A32" s="119" t="s">
        <v>270</v>
      </c>
      <c r="B32" s="119" t="s">
        <v>138</v>
      </c>
      <c r="C32" s="119" t="s">
        <v>160</v>
      </c>
      <c r="D32" s="119" t="s">
        <v>148</v>
      </c>
      <c r="E32" s="119" t="s">
        <v>16</v>
      </c>
      <c r="F32" s="119" t="s">
        <v>167</v>
      </c>
      <c r="G32" s="119" t="s">
        <v>136</v>
      </c>
      <c r="H32" s="119" t="s">
        <v>135</v>
      </c>
      <c r="I32" s="119" t="s">
        <v>134</v>
      </c>
      <c r="J32" s="119" t="s">
        <v>268</v>
      </c>
      <c r="K32" s="121">
        <v>0</v>
      </c>
      <c r="L32" s="121">
        <v>250</v>
      </c>
      <c r="M32" s="121">
        <f t="shared" si="0"/>
        <v>-250</v>
      </c>
      <c r="N32" s="119" t="s">
        <v>269</v>
      </c>
      <c r="O32" s="119" t="s">
        <v>268</v>
      </c>
      <c r="P32" s="119"/>
      <c r="Q32" s="119" t="s">
        <v>267</v>
      </c>
      <c r="R32" s="119" t="s">
        <v>183</v>
      </c>
    </row>
    <row r="33" spans="1:18" hidden="1" outlineLevel="2">
      <c r="A33" s="119" t="s">
        <v>270</v>
      </c>
      <c r="B33" s="119" t="s">
        <v>138</v>
      </c>
      <c r="C33" s="119" t="s">
        <v>160</v>
      </c>
      <c r="D33" s="119" t="s">
        <v>148</v>
      </c>
      <c r="E33" s="119" t="s">
        <v>16</v>
      </c>
      <c r="F33" s="119" t="s">
        <v>95</v>
      </c>
      <c r="G33" s="119" t="s">
        <v>136</v>
      </c>
      <c r="H33" s="119" t="s">
        <v>135</v>
      </c>
      <c r="I33" s="119" t="s">
        <v>134</v>
      </c>
      <c r="J33" s="119" t="s">
        <v>268</v>
      </c>
      <c r="K33" s="121">
        <v>0</v>
      </c>
      <c r="L33" s="121">
        <v>1500</v>
      </c>
      <c r="M33" s="121">
        <f t="shared" si="0"/>
        <v>-1500</v>
      </c>
      <c r="N33" s="119" t="s">
        <v>269</v>
      </c>
      <c r="O33" s="119" t="s">
        <v>268</v>
      </c>
      <c r="P33" s="119"/>
      <c r="Q33" s="119" t="s">
        <v>267</v>
      </c>
      <c r="R33" s="119" t="s">
        <v>183</v>
      </c>
    </row>
    <row r="34" spans="1:18" hidden="1" outlineLevel="2">
      <c r="A34" s="119" t="s">
        <v>270</v>
      </c>
      <c r="B34" s="119" t="s">
        <v>138</v>
      </c>
      <c r="C34" s="119" t="s">
        <v>160</v>
      </c>
      <c r="D34" s="119" t="s">
        <v>250</v>
      </c>
      <c r="E34" s="119" t="s">
        <v>16</v>
      </c>
      <c r="F34" s="119" t="s">
        <v>165</v>
      </c>
      <c r="G34" s="119" t="s">
        <v>136</v>
      </c>
      <c r="H34" s="119" t="s">
        <v>135</v>
      </c>
      <c r="I34" s="119" t="s">
        <v>134</v>
      </c>
      <c r="J34" s="119" t="s">
        <v>268</v>
      </c>
      <c r="K34" s="121">
        <v>949</v>
      </c>
      <c r="L34" s="121">
        <v>0</v>
      </c>
      <c r="M34" s="121">
        <f t="shared" si="0"/>
        <v>949</v>
      </c>
      <c r="N34" s="119" t="s">
        <v>269</v>
      </c>
      <c r="O34" s="119" t="s">
        <v>268</v>
      </c>
      <c r="P34" s="119"/>
      <c r="Q34" s="119" t="s">
        <v>267</v>
      </c>
      <c r="R34" s="119" t="s">
        <v>183</v>
      </c>
    </row>
    <row r="35" spans="1:18" hidden="1" outlineLevel="2">
      <c r="A35" s="119" t="s">
        <v>270</v>
      </c>
      <c r="B35" s="119" t="s">
        <v>138</v>
      </c>
      <c r="C35" s="119" t="s">
        <v>160</v>
      </c>
      <c r="D35" s="119" t="s">
        <v>250</v>
      </c>
      <c r="E35" s="119" t="s">
        <v>16</v>
      </c>
      <c r="F35" s="119" t="s">
        <v>171</v>
      </c>
      <c r="G35" s="119" t="s">
        <v>136</v>
      </c>
      <c r="H35" s="119" t="s">
        <v>135</v>
      </c>
      <c r="I35" s="119" t="s">
        <v>134</v>
      </c>
      <c r="J35" s="119" t="s">
        <v>268</v>
      </c>
      <c r="K35" s="121">
        <v>229.28</v>
      </c>
      <c r="L35" s="121">
        <v>0</v>
      </c>
      <c r="M35" s="121">
        <f t="shared" si="0"/>
        <v>229.28</v>
      </c>
      <c r="N35" s="119" t="s">
        <v>269</v>
      </c>
      <c r="O35" s="119" t="s">
        <v>268</v>
      </c>
      <c r="P35" s="119"/>
      <c r="Q35" s="119" t="s">
        <v>267</v>
      </c>
      <c r="R35" s="119" t="s">
        <v>183</v>
      </c>
    </row>
    <row r="36" spans="1:18" hidden="1" outlineLevel="2">
      <c r="A36" s="119" t="s">
        <v>270</v>
      </c>
      <c r="B36" s="119" t="s">
        <v>138</v>
      </c>
      <c r="C36" s="119" t="s">
        <v>160</v>
      </c>
      <c r="D36" s="119" t="s">
        <v>250</v>
      </c>
      <c r="E36" s="119" t="s">
        <v>16</v>
      </c>
      <c r="F36" s="119" t="s">
        <v>155</v>
      </c>
      <c r="G36" s="119" t="s">
        <v>136</v>
      </c>
      <c r="H36" s="119" t="s">
        <v>135</v>
      </c>
      <c r="I36" s="119" t="s">
        <v>134</v>
      </c>
      <c r="J36" s="119" t="s">
        <v>268</v>
      </c>
      <c r="K36" s="121">
        <v>100</v>
      </c>
      <c r="L36" s="121">
        <v>0</v>
      </c>
      <c r="M36" s="121">
        <f t="shared" si="0"/>
        <v>100</v>
      </c>
      <c r="N36" s="119" t="s">
        <v>269</v>
      </c>
      <c r="O36" s="119" t="s">
        <v>268</v>
      </c>
      <c r="P36" s="119"/>
      <c r="Q36" s="119" t="s">
        <v>267</v>
      </c>
      <c r="R36" s="119" t="s">
        <v>183</v>
      </c>
    </row>
    <row r="37" spans="1:18" hidden="1" outlineLevel="2">
      <c r="A37" s="119" t="s">
        <v>270</v>
      </c>
      <c r="B37" s="119" t="s">
        <v>138</v>
      </c>
      <c r="C37" s="119" t="s">
        <v>160</v>
      </c>
      <c r="D37" s="119" t="s">
        <v>250</v>
      </c>
      <c r="E37" s="119" t="s">
        <v>16</v>
      </c>
      <c r="F37" s="119" t="s">
        <v>172</v>
      </c>
      <c r="G37" s="119" t="s">
        <v>136</v>
      </c>
      <c r="H37" s="119" t="s">
        <v>135</v>
      </c>
      <c r="I37" s="119" t="s">
        <v>134</v>
      </c>
      <c r="J37" s="119" t="s">
        <v>268</v>
      </c>
      <c r="K37" s="121">
        <v>32.5</v>
      </c>
      <c r="L37" s="121">
        <v>0</v>
      </c>
      <c r="M37" s="121">
        <f t="shared" si="0"/>
        <v>32.5</v>
      </c>
      <c r="N37" s="119" t="s">
        <v>269</v>
      </c>
      <c r="O37" s="119" t="s">
        <v>268</v>
      </c>
      <c r="P37" s="119"/>
      <c r="Q37" s="119" t="s">
        <v>267</v>
      </c>
      <c r="R37" s="119" t="s">
        <v>183</v>
      </c>
    </row>
    <row r="38" spans="1:18" hidden="1" outlineLevel="2">
      <c r="A38" s="119" t="s">
        <v>270</v>
      </c>
      <c r="B38" s="119" t="s">
        <v>138</v>
      </c>
      <c r="C38" s="119" t="s">
        <v>160</v>
      </c>
      <c r="D38" s="119" t="s">
        <v>139</v>
      </c>
      <c r="E38" s="119" t="s">
        <v>16</v>
      </c>
      <c r="F38" s="119" t="s">
        <v>172</v>
      </c>
      <c r="G38" s="119" t="s">
        <v>136</v>
      </c>
      <c r="H38" s="119" t="s">
        <v>135</v>
      </c>
      <c r="I38" s="119" t="s">
        <v>134</v>
      </c>
      <c r="J38" s="119" t="s">
        <v>268</v>
      </c>
      <c r="K38" s="121">
        <v>0</v>
      </c>
      <c r="L38" s="121">
        <v>3512.5</v>
      </c>
      <c r="M38" s="121">
        <f t="shared" ref="M38:M69" si="1">K38-L38</f>
        <v>-3512.5</v>
      </c>
      <c r="N38" s="119" t="s">
        <v>269</v>
      </c>
      <c r="O38" s="119" t="s">
        <v>268</v>
      </c>
      <c r="P38" s="119"/>
      <c r="Q38" s="119" t="s">
        <v>267</v>
      </c>
      <c r="R38" s="119" t="s">
        <v>183</v>
      </c>
    </row>
    <row r="39" spans="1:18" hidden="1" outlineLevel="2">
      <c r="A39" s="119" t="s">
        <v>270</v>
      </c>
      <c r="B39" s="119" t="s">
        <v>138</v>
      </c>
      <c r="C39" s="119" t="s">
        <v>160</v>
      </c>
      <c r="D39" s="119" t="s">
        <v>139</v>
      </c>
      <c r="E39" s="119" t="s">
        <v>16</v>
      </c>
      <c r="F39" s="119" t="s">
        <v>166</v>
      </c>
      <c r="G39" s="119" t="s">
        <v>136</v>
      </c>
      <c r="H39" s="119" t="s">
        <v>135</v>
      </c>
      <c r="I39" s="119" t="s">
        <v>134</v>
      </c>
      <c r="J39" s="119" t="s">
        <v>268</v>
      </c>
      <c r="K39" s="121">
        <v>0</v>
      </c>
      <c r="L39" s="121">
        <v>1250</v>
      </c>
      <c r="M39" s="121">
        <f t="shared" si="1"/>
        <v>-1250</v>
      </c>
      <c r="N39" s="119" t="s">
        <v>269</v>
      </c>
      <c r="O39" s="119" t="s">
        <v>268</v>
      </c>
      <c r="P39" s="119"/>
      <c r="Q39" s="119" t="s">
        <v>267</v>
      </c>
      <c r="R39" s="119" t="s">
        <v>183</v>
      </c>
    </row>
    <row r="40" spans="1:18" hidden="1" outlineLevel="2">
      <c r="A40" s="119" t="s">
        <v>270</v>
      </c>
      <c r="B40" s="119" t="s">
        <v>138</v>
      </c>
      <c r="C40" s="119" t="s">
        <v>160</v>
      </c>
      <c r="D40" s="119" t="s">
        <v>139</v>
      </c>
      <c r="E40" s="119" t="s">
        <v>16</v>
      </c>
      <c r="F40" s="119" t="s">
        <v>98</v>
      </c>
      <c r="G40" s="119" t="s">
        <v>136</v>
      </c>
      <c r="H40" s="119" t="s">
        <v>135</v>
      </c>
      <c r="I40" s="119" t="s">
        <v>134</v>
      </c>
      <c r="J40" s="119" t="s">
        <v>268</v>
      </c>
      <c r="K40" s="121">
        <v>0</v>
      </c>
      <c r="L40" s="121">
        <v>650</v>
      </c>
      <c r="M40" s="121">
        <f t="shared" si="1"/>
        <v>-650</v>
      </c>
      <c r="N40" s="119" t="s">
        <v>269</v>
      </c>
      <c r="O40" s="119" t="s">
        <v>268</v>
      </c>
      <c r="P40" s="119"/>
      <c r="Q40" s="119" t="s">
        <v>267</v>
      </c>
      <c r="R40" s="119" t="s">
        <v>183</v>
      </c>
    </row>
    <row r="41" spans="1:18" hidden="1" outlineLevel="2">
      <c r="A41" s="119" t="s">
        <v>270</v>
      </c>
      <c r="B41" s="119" t="s">
        <v>138</v>
      </c>
      <c r="C41" s="119" t="s">
        <v>160</v>
      </c>
      <c r="D41" s="119" t="s">
        <v>139</v>
      </c>
      <c r="E41" s="119" t="s">
        <v>16</v>
      </c>
      <c r="F41" s="119" t="s">
        <v>165</v>
      </c>
      <c r="G41" s="119" t="s">
        <v>136</v>
      </c>
      <c r="H41" s="119" t="s">
        <v>135</v>
      </c>
      <c r="I41" s="119" t="s">
        <v>134</v>
      </c>
      <c r="J41" s="119" t="s">
        <v>268</v>
      </c>
      <c r="K41" s="121">
        <v>205.1</v>
      </c>
      <c r="L41" s="121">
        <v>0</v>
      </c>
      <c r="M41" s="121">
        <f t="shared" si="1"/>
        <v>205.1</v>
      </c>
      <c r="N41" s="119" t="s">
        <v>269</v>
      </c>
      <c r="O41" s="119" t="s">
        <v>268</v>
      </c>
      <c r="P41" s="119"/>
      <c r="Q41" s="119" t="s">
        <v>267</v>
      </c>
      <c r="R41" s="119" t="s">
        <v>183</v>
      </c>
    </row>
    <row r="42" spans="1:18" hidden="1" outlineLevel="2">
      <c r="A42" s="119" t="s">
        <v>270</v>
      </c>
      <c r="B42" s="119" t="s">
        <v>138</v>
      </c>
      <c r="C42" s="119" t="s">
        <v>160</v>
      </c>
      <c r="D42" s="119" t="s">
        <v>56</v>
      </c>
      <c r="E42" s="119" t="s">
        <v>143</v>
      </c>
      <c r="F42" s="119" t="s">
        <v>152</v>
      </c>
      <c r="G42" s="119" t="s">
        <v>136</v>
      </c>
      <c r="H42" s="119" t="s">
        <v>135</v>
      </c>
      <c r="I42" s="119" t="s">
        <v>134</v>
      </c>
      <c r="J42" s="119" t="s">
        <v>268</v>
      </c>
      <c r="K42" s="121">
        <v>0</v>
      </c>
      <c r="L42" s="121">
        <v>156.66999999999999</v>
      </c>
      <c r="M42" s="121">
        <f t="shared" si="1"/>
        <v>-156.66999999999999</v>
      </c>
      <c r="N42" s="119" t="s">
        <v>269</v>
      </c>
      <c r="O42" s="119" t="s">
        <v>268</v>
      </c>
      <c r="P42" s="119"/>
      <c r="Q42" s="119" t="s">
        <v>267</v>
      </c>
      <c r="R42" s="119" t="s">
        <v>183</v>
      </c>
    </row>
    <row r="43" spans="1:18" hidden="1" outlineLevel="2">
      <c r="A43" s="119" t="s">
        <v>270</v>
      </c>
      <c r="B43" s="119" t="s">
        <v>138</v>
      </c>
      <c r="C43" s="119" t="s">
        <v>160</v>
      </c>
      <c r="D43" s="119" t="s">
        <v>56</v>
      </c>
      <c r="E43" s="119" t="s">
        <v>143</v>
      </c>
      <c r="F43" s="119" t="s">
        <v>162</v>
      </c>
      <c r="G43" s="119" t="s">
        <v>136</v>
      </c>
      <c r="H43" s="119" t="s">
        <v>135</v>
      </c>
      <c r="I43" s="119" t="s">
        <v>134</v>
      </c>
      <c r="J43" s="119" t="s">
        <v>268</v>
      </c>
      <c r="K43" s="121">
        <v>0</v>
      </c>
      <c r="L43" s="121">
        <v>6.82</v>
      </c>
      <c r="M43" s="121">
        <f t="shared" si="1"/>
        <v>-6.82</v>
      </c>
      <c r="N43" s="119" t="s">
        <v>269</v>
      </c>
      <c r="O43" s="119" t="s">
        <v>268</v>
      </c>
      <c r="P43" s="119"/>
      <c r="Q43" s="119" t="s">
        <v>267</v>
      </c>
      <c r="R43" s="119" t="s">
        <v>183</v>
      </c>
    </row>
    <row r="44" spans="1:18" hidden="1" outlineLevel="2">
      <c r="A44" s="119" t="s">
        <v>270</v>
      </c>
      <c r="B44" s="119" t="s">
        <v>138</v>
      </c>
      <c r="C44" s="119" t="s">
        <v>160</v>
      </c>
      <c r="D44" s="119" t="s">
        <v>56</v>
      </c>
      <c r="E44" s="119" t="s">
        <v>16</v>
      </c>
      <c r="F44" s="119" t="s">
        <v>169</v>
      </c>
      <c r="G44" s="119" t="s">
        <v>136</v>
      </c>
      <c r="H44" s="119" t="s">
        <v>135</v>
      </c>
      <c r="I44" s="119" t="s">
        <v>134</v>
      </c>
      <c r="J44" s="119" t="s">
        <v>268</v>
      </c>
      <c r="K44" s="121">
        <v>0</v>
      </c>
      <c r="L44" s="121">
        <v>3.58</v>
      </c>
      <c r="M44" s="121">
        <f t="shared" si="1"/>
        <v>-3.58</v>
      </c>
      <c r="N44" s="119" t="s">
        <v>269</v>
      </c>
      <c r="O44" s="119" t="s">
        <v>268</v>
      </c>
      <c r="P44" s="119"/>
      <c r="Q44" s="119" t="s">
        <v>267</v>
      </c>
      <c r="R44" s="119" t="s">
        <v>183</v>
      </c>
    </row>
    <row r="45" spans="1:18" hidden="1" outlineLevel="2">
      <c r="A45" s="119" t="s">
        <v>270</v>
      </c>
      <c r="B45" s="119" t="s">
        <v>138</v>
      </c>
      <c r="C45" s="119" t="s">
        <v>160</v>
      </c>
      <c r="D45" s="119" t="s">
        <v>56</v>
      </c>
      <c r="E45" s="119" t="s">
        <v>16</v>
      </c>
      <c r="F45" s="119" t="s">
        <v>161</v>
      </c>
      <c r="G45" s="119" t="s">
        <v>136</v>
      </c>
      <c r="H45" s="119" t="s">
        <v>135</v>
      </c>
      <c r="I45" s="119" t="s">
        <v>134</v>
      </c>
      <c r="J45" s="119" t="s">
        <v>268</v>
      </c>
      <c r="K45" s="121">
        <v>0</v>
      </c>
      <c r="L45" s="121">
        <v>1111.33</v>
      </c>
      <c r="M45" s="121">
        <f t="shared" si="1"/>
        <v>-1111.33</v>
      </c>
      <c r="N45" s="119" t="s">
        <v>269</v>
      </c>
      <c r="O45" s="119" t="s">
        <v>268</v>
      </c>
      <c r="P45" s="119"/>
      <c r="Q45" s="119" t="s">
        <v>267</v>
      </c>
      <c r="R45" s="119" t="s">
        <v>183</v>
      </c>
    </row>
    <row r="46" spans="1:18" hidden="1" outlineLevel="2">
      <c r="A46" s="119" t="s">
        <v>270</v>
      </c>
      <c r="B46" s="119" t="s">
        <v>138</v>
      </c>
      <c r="C46" s="119" t="s">
        <v>160</v>
      </c>
      <c r="D46" s="119" t="s">
        <v>142</v>
      </c>
      <c r="E46" s="119" t="s">
        <v>16</v>
      </c>
      <c r="F46" s="119" t="s">
        <v>155</v>
      </c>
      <c r="G46" s="119" t="s">
        <v>136</v>
      </c>
      <c r="H46" s="119" t="s">
        <v>135</v>
      </c>
      <c r="I46" s="119" t="s">
        <v>134</v>
      </c>
      <c r="J46" s="119" t="s">
        <v>268</v>
      </c>
      <c r="K46" s="121">
        <v>0</v>
      </c>
      <c r="L46" s="121">
        <v>15.63</v>
      </c>
      <c r="M46" s="121">
        <f t="shared" si="1"/>
        <v>-15.63</v>
      </c>
      <c r="N46" s="119" t="s">
        <v>269</v>
      </c>
      <c r="O46" s="119" t="s">
        <v>268</v>
      </c>
      <c r="P46" s="119"/>
      <c r="Q46" s="119" t="s">
        <v>267</v>
      </c>
      <c r="R46" s="119" t="s">
        <v>183</v>
      </c>
    </row>
    <row r="47" spans="1:18" hidden="1" outlineLevel="2">
      <c r="A47" s="119" t="s">
        <v>270</v>
      </c>
      <c r="B47" s="119" t="s">
        <v>138</v>
      </c>
      <c r="C47" s="119" t="s">
        <v>160</v>
      </c>
      <c r="D47" s="119" t="s">
        <v>142</v>
      </c>
      <c r="E47" s="119" t="s">
        <v>16</v>
      </c>
      <c r="F47" s="119" t="s">
        <v>170</v>
      </c>
      <c r="G47" s="119" t="s">
        <v>136</v>
      </c>
      <c r="H47" s="119" t="s">
        <v>135</v>
      </c>
      <c r="I47" s="119" t="s">
        <v>134</v>
      </c>
      <c r="J47" s="119" t="s">
        <v>268</v>
      </c>
      <c r="K47" s="121">
        <v>0</v>
      </c>
      <c r="L47" s="121">
        <v>75</v>
      </c>
      <c r="M47" s="121">
        <f t="shared" si="1"/>
        <v>-75</v>
      </c>
      <c r="N47" s="119" t="s">
        <v>269</v>
      </c>
      <c r="O47" s="119" t="s">
        <v>268</v>
      </c>
      <c r="P47" s="119"/>
      <c r="Q47" s="119" t="s">
        <v>267</v>
      </c>
      <c r="R47" s="119" t="s">
        <v>183</v>
      </c>
    </row>
    <row r="48" spans="1:18" hidden="1" outlineLevel="2">
      <c r="A48" s="119" t="s">
        <v>270</v>
      </c>
      <c r="B48" s="119" t="s">
        <v>138</v>
      </c>
      <c r="C48" s="119" t="s">
        <v>160</v>
      </c>
      <c r="D48" s="119" t="s">
        <v>142</v>
      </c>
      <c r="E48" s="119" t="s">
        <v>143</v>
      </c>
      <c r="F48" s="119" t="s">
        <v>162</v>
      </c>
      <c r="G48" s="119" t="s">
        <v>136</v>
      </c>
      <c r="H48" s="119" t="s">
        <v>135</v>
      </c>
      <c r="I48" s="119" t="s">
        <v>134</v>
      </c>
      <c r="J48" s="119" t="s">
        <v>268</v>
      </c>
      <c r="K48" s="121">
        <v>0</v>
      </c>
      <c r="L48" s="121">
        <v>9.0500000000000007</v>
      </c>
      <c r="M48" s="121">
        <f t="shared" si="1"/>
        <v>-9.0500000000000007</v>
      </c>
      <c r="N48" s="119" t="s">
        <v>269</v>
      </c>
      <c r="O48" s="119" t="s">
        <v>268</v>
      </c>
      <c r="P48" s="119"/>
      <c r="Q48" s="119" t="s">
        <v>267</v>
      </c>
      <c r="R48" s="119" t="s">
        <v>183</v>
      </c>
    </row>
    <row r="49" spans="1:18" hidden="1" outlineLevel="2">
      <c r="A49" s="119" t="s">
        <v>270</v>
      </c>
      <c r="B49" s="119" t="s">
        <v>138</v>
      </c>
      <c r="C49" s="119" t="s">
        <v>160</v>
      </c>
      <c r="D49" s="119" t="s">
        <v>142</v>
      </c>
      <c r="E49" s="119" t="s">
        <v>16</v>
      </c>
      <c r="F49" s="119" t="s">
        <v>166</v>
      </c>
      <c r="G49" s="119" t="s">
        <v>136</v>
      </c>
      <c r="H49" s="119" t="s">
        <v>135</v>
      </c>
      <c r="I49" s="119" t="s">
        <v>134</v>
      </c>
      <c r="J49" s="119" t="s">
        <v>268</v>
      </c>
      <c r="K49" s="121">
        <v>0</v>
      </c>
      <c r="L49" s="121">
        <v>8.74</v>
      </c>
      <c r="M49" s="121">
        <f t="shared" si="1"/>
        <v>-8.74</v>
      </c>
      <c r="N49" s="119" t="s">
        <v>269</v>
      </c>
      <c r="O49" s="119" t="s">
        <v>268</v>
      </c>
      <c r="P49" s="119"/>
      <c r="Q49" s="119" t="s">
        <v>267</v>
      </c>
      <c r="R49" s="119" t="s">
        <v>183</v>
      </c>
    </row>
    <row r="50" spans="1:18" hidden="1" outlineLevel="2">
      <c r="A50" s="119" t="s">
        <v>270</v>
      </c>
      <c r="B50" s="119" t="s">
        <v>138</v>
      </c>
      <c r="C50" s="119" t="s">
        <v>160</v>
      </c>
      <c r="D50" s="119" t="s">
        <v>142</v>
      </c>
      <c r="E50" s="119" t="s">
        <v>16</v>
      </c>
      <c r="F50" s="119" t="s">
        <v>161</v>
      </c>
      <c r="G50" s="119" t="s">
        <v>136</v>
      </c>
      <c r="H50" s="119" t="s">
        <v>135</v>
      </c>
      <c r="I50" s="119" t="s">
        <v>134</v>
      </c>
      <c r="J50" s="119" t="s">
        <v>268</v>
      </c>
      <c r="K50" s="121">
        <v>0</v>
      </c>
      <c r="L50" s="121">
        <v>21</v>
      </c>
      <c r="M50" s="121">
        <f t="shared" si="1"/>
        <v>-21</v>
      </c>
      <c r="N50" s="119" t="s">
        <v>269</v>
      </c>
      <c r="O50" s="119" t="s">
        <v>268</v>
      </c>
      <c r="P50" s="119"/>
      <c r="Q50" s="119" t="s">
        <v>267</v>
      </c>
      <c r="R50" s="119" t="s">
        <v>183</v>
      </c>
    </row>
    <row r="51" spans="1:18" hidden="1" outlineLevel="2">
      <c r="A51" s="119" t="s">
        <v>270</v>
      </c>
      <c r="B51" s="119" t="s">
        <v>138</v>
      </c>
      <c r="C51" s="119" t="s">
        <v>160</v>
      </c>
      <c r="D51" s="119" t="s">
        <v>142</v>
      </c>
      <c r="E51" s="119" t="s">
        <v>16</v>
      </c>
      <c r="F51" s="119" t="s">
        <v>165</v>
      </c>
      <c r="G51" s="119" t="s">
        <v>136</v>
      </c>
      <c r="H51" s="119" t="s">
        <v>135</v>
      </c>
      <c r="I51" s="119" t="s">
        <v>134</v>
      </c>
      <c r="J51" s="119" t="s">
        <v>268</v>
      </c>
      <c r="K51" s="121">
        <v>0</v>
      </c>
      <c r="L51" s="121">
        <v>500</v>
      </c>
      <c r="M51" s="121">
        <f t="shared" si="1"/>
        <v>-500</v>
      </c>
      <c r="N51" s="119" t="s">
        <v>269</v>
      </c>
      <c r="O51" s="119" t="s">
        <v>268</v>
      </c>
      <c r="P51" s="119"/>
      <c r="Q51" s="119" t="s">
        <v>267</v>
      </c>
      <c r="R51" s="119" t="s">
        <v>183</v>
      </c>
    </row>
    <row r="52" spans="1:18" hidden="1" outlineLevel="2">
      <c r="A52" s="119" t="s">
        <v>270</v>
      </c>
      <c r="B52" s="119" t="s">
        <v>138</v>
      </c>
      <c r="C52" s="119" t="s">
        <v>160</v>
      </c>
      <c r="D52" s="119" t="s">
        <v>249</v>
      </c>
      <c r="E52" s="119" t="s">
        <v>16</v>
      </c>
      <c r="F52" s="119" t="s">
        <v>163</v>
      </c>
      <c r="G52" s="119" t="s">
        <v>136</v>
      </c>
      <c r="H52" s="119" t="s">
        <v>135</v>
      </c>
      <c r="I52" s="119" t="s">
        <v>134</v>
      </c>
      <c r="J52" s="119" t="s">
        <v>268</v>
      </c>
      <c r="K52" s="121">
        <v>0</v>
      </c>
      <c r="L52" s="121">
        <v>51.11</v>
      </c>
      <c r="M52" s="121">
        <f t="shared" si="1"/>
        <v>-51.11</v>
      </c>
      <c r="N52" s="119" t="s">
        <v>269</v>
      </c>
      <c r="O52" s="119" t="s">
        <v>268</v>
      </c>
      <c r="P52" s="119"/>
      <c r="Q52" s="119" t="s">
        <v>267</v>
      </c>
      <c r="R52" s="119" t="s">
        <v>183</v>
      </c>
    </row>
    <row r="53" spans="1:18" hidden="1" outlineLevel="2">
      <c r="A53" s="119" t="s">
        <v>270</v>
      </c>
      <c r="B53" s="119" t="s">
        <v>138</v>
      </c>
      <c r="C53" s="119" t="s">
        <v>160</v>
      </c>
      <c r="D53" s="119" t="s">
        <v>249</v>
      </c>
      <c r="E53" s="119" t="s">
        <v>16</v>
      </c>
      <c r="F53" s="119" t="s">
        <v>164</v>
      </c>
      <c r="G53" s="119" t="s">
        <v>136</v>
      </c>
      <c r="H53" s="119" t="s">
        <v>135</v>
      </c>
      <c r="I53" s="119" t="s">
        <v>134</v>
      </c>
      <c r="J53" s="119" t="s">
        <v>268</v>
      </c>
      <c r="K53" s="121">
        <v>0</v>
      </c>
      <c r="L53" s="121">
        <v>8.34</v>
      </c>
      <c r="M53" s="121">
        <f t="shared" si="1"/>
        <v>-8.34</v>
      </c>
      <c r="N53" s="119" t="s">
        <v>269</v>
      </c>
      <c r="O53" s="119" t="s">
        <v>268</v>
      </c>
      <c r="P53" s="119"/>
      <c r="Q53" s="119" t="s">
        <v>267</v>
      </c>
      <c r="R53" s="119" t="s">
        <v>183</v>
      </c>
    </row>
    <row r="54" spans="1:18" hidden="1" outlineLevel="2">
      <c r="A54" s="119" t="s">
        <v>270</v>
      </c>
      <c r="B54" s="119" t="s">
        <v>138</v>
      </c>
      <c r="C54" s="119" t="s">
        <v>160</v>
      </c>
      <c r="D54" s="119" t="s">
        <v>142</v>
      </c>
      <c r="E54" s="119" t="s">
        <v>16</v>
      </c>
      <c r="F54" s="119" t="s">
        <v>162</v>
      </c>
      <c r="G54" s="119" t="s">
        <v>136</v>
      </c>
      <c r="H54" s="119" t="s">
        <v>135</v>
      </c>
      <c r="I54" s="119" t="s">
        <v>134</v>
      </c>
      <c r="J54" s="119" t="s">
        <v>268</v>
      </c>
      <c r="K54" s="121">
        <v>0</v>
      </c>
      <c r="L54" s="121">
        <v>250</v>
      </c>
      <c r="M54" s="121">
        <f t="shared" si="1"/>
        <v>-250</v>
      </c>
      <c r="N54" s="119" t="s">
        <v>269</v>
      </c>
      <c r="O54" s="119" t="s">
        <v>268</v>
      </c>
      <c r="P54" s="119"/>
      <c r="Q54" s="119" t="s">
        <v>267</v>
      </c>
      <c r="R54" s="119" t="s">
        <v>183</v>
      </c>
    </row>
    <row r="55" spans="1:18" hidden="1" outlineLevel="2">
      <c r="A55" s="119" t="s">
        <v>270</v>
      </c>
      <c r="B55" s="119" t="s">
        <v>138</v>
      </c>
      <c r="C55" s="119" t="s">
        <v>160</v>
      </c>
      <c r="D55" s="119" t="s">
        <v>141</v>
      </c>
      <c r="E55" s="119" t="s">
        <v>16</v>
      </c>
      <c r="F55" s="119" t="s">
        <v>152</v>
      </c>
      <c r="G55" s="119" t="s">
        <v>136</v>
      </c>
      <c r="H55" s="119" t="s">
        <v>135</v>
      </c>
      <c r="I55" s="119" t="s">
        <v>134</v>
      </c>
      <c r="J55" s="119" t="s">
        <v>268</v>
      </c>
      <c r="K55" s="121">
        <v>129.96</v>
      </c>
      <c r="L55" s="121">
        <v>0</v>
      </c>
      <c r="M55" s="121">
        <f t="shared" si="1"/>
        <v>129.96</v>
      </c>
      <c r="N55" s="119" t="s">
        <v>269</v>
      </c>
      <c r="O55" s="119" t="s">
        <v>268</v>
      </c>
      <c r="P55" s="119"/>
      <c r="Q55" s="119" t="s">
        <v>267</v>
      </c>
      <c r="R55" s="119" t="s">
        <v>183</v>
      </c>
    </row>
    <row r="56" spans="1:18" hidden="1" outlineLevel="2">
      <c r="A56" s="119" t="s">
        <v>270</v>
      </c>
      <c r="B56" s="119" t="s">
        <v>138</v>
      </c>
      <c r="C56" s="119" t="s">
        <v>160</v>
      </c>
      <c r="D56" s="119" t="s">
        <v>141</v>
      </c>
      <c r="E56" s="119" t="s">
        <v>16</v>
      </c>
      <c r="F56" s="119" t="s">
        <v>165</v>
      </c>
      <c r="G56" s="119" t="s">
        <v>136</v>
      </c>
      <c r="H56" s="119" t="s">
        <v>135</v>
      </c>
      <c r="I56" s="119" t="s">
        <v>134</v>
      </c>
      <c r="J56" s="119" t="s">
        <v>268</v>
      </c>
      <c r="K56" s="121">
        <v>0</v>
      </c>
      <c r="L56" s="121">
        <v>30.01</v>
      </c>
      <c r="M56" s="121">
        <f t="shared" si="1"/>
        <v>-30.01</v>
      </c>
      <c r="N56" s="119" t="s">
        <v>269</v>
      </c>
      <c r="O56" s="119" t="s">
        <v>268</v>
      </c>
      <c r="P56" s="119"/>
      <c r="Q56" s="119" t="s">
        <v>267</v>
      </c>
      <c r="R56" s="119" t="s">
        <v>183</v>
      </c>
    </row>
    <row r="57" spans="1:18" hidden="1" outlineLevel="2">
      <c r="A57" s="119" t="s">
        <v>270</v>
      </c>
      <c r="B57" s="119" t="s">
        <v>138</v>
      </c>
      <c r="C57" s="119" t="s">
        <v>160</v>
      </c>
      <c r="D57" s="119" t="s">
        <v>141</v>
      </c>
      <c r="E57" s="119" t="s">
        <v>16</v>
      </c>
      <c r="F57" s="119" t="s">
        <v>161</v>
      </c>
      <c r="G57" s="119" t="s">
        <v>136</v>
      </c>
      <c r="H57" s="119" t="s">
        <v>135</v>
      </c>
      <c r="I57" s="119" t="s">
        <v>134</v>
      </c>
      <c r="J57" s="119" t="s">
        <v>268</v>
      </c>
      <c r="K57" s="121">
        <v>0</v>
      </c>
      <c r="L57" s="121">
        <v>330.03</v>
      </c>
      <c r="M57" s="121">
        <f t="shared" si="1"/>
        <v>-330.03</v>
      </c>
      <c r="N57" s="119" t="s">
        <v>269</v>
      </c>
      <c r="O57" s="119" t="s">
        <v>268</v>
      </c>
      <c r="P57" s="119"/>
      <c r="Q57" s="119" t="s">
        <v>267</v>
      </c>
      <c r="R57" s="119" t="s">
        <v>183</v>
      </c>
    </row>
    <row r="58" spans="1:18" hidden="1" outlineLevel="2">
      <c r="A58" s="119" t="s">
        <v>270</v>
      </c>
      <c r="B58" s="119" t="s">
        <v>138</v>
      </c>
      <c r="C58" s="119" t="s">
        <v>160</v>
      </c>
      <c r="D58" s="119" t="s">
        <v>141</v>
      </c>
      <c r="E58" s="119" t="s">
        <v>16</v>
      </c>
      <c r="F58" s="119" t="s">
        <v>166</v>
      </c>
      <c r="G58" s="119" t="s">
        <v>136</v>
      </c>
      <c r="H58" s="119" t="s">
        <v>135</v>
      </c>
      <c r="I58" s="119" t="s">
        <v>134</v>
      </c>
      <c r="J58" s="119" t="s">
        <v>268</v>
      </c>
      <c r="K58" s="121">
        <v>119.6</v>
      </c>
      <c r="L58" s="121">
        <v>0</v>
      </c>
      <c r="M58" s="121">
        <f t="shared" si="1"/>
        <v>119.6</v>
      </c>
      <c r="N58" s="119" t="s">
        <v>269</v>
      </c>
      <c r="O58" s="119" t="s">
        <v>268</v>
      </c>
      <c r="P58" s="119"/>
      <c r="Q58" s="119" t="s">
        <v>267</v>
      </c>
      <c r="R58" s="119" t="s">
        <v>183</v>
      </c>
    </row>
    <row r="59" spans="1:18" hidden="1" outlineLevel="2">
      <c r="A59" s="119" t="s">
        <v>270</v>
      </c>
      <c r="B59" s="119" t="s">
        <v>138</v>
      </c>
      <c r="C59" s="119" t="s">
        <v>160</v>
      </c>
      <c r="D59" s="119" t="s">
        <v>141</v>
      </c>
      <c r="E59" s="119" t="s">
        <v>143</v>
      </c>
      <c r="F59" s="119" t="s">
        <v>162</v>
      </c>
      <c r="G59" s="119" t="s">
        <v>136</v>
      </c>
      <c r="H59" s="119" t="s">
        <v>135</v>
      </c>
      <c r="I59" s="119" t="s">
        <v>134</v>
      </c>
      <c r="J59" s="119" t="s">
        <v>268</v>
      </c>
      <c r="K59" s="121">
        <v>0</v>
      </c>
      <c r="L59" s="121">
        <v>15</v>
      </c>
      <c r="M59" s="121">
        <f t="shared" si="1"/>
        <v>-15</v>
      </c>
      <c r="N59" s="119" t="s">
        <v>269</v>
      </c>
      <c r="O59" s="119" t="s">
        <v>268</v>
      </c>
      <c r="P59" s="119"/>
      <c r="Q59" s="119" t="s">
        <v>267</v>
      </c>
      <c r="R59" s="119" t="s">
        <v>183</v>
      </c>
    </row>
    <row r="60" spans="1:18" hidden="1" outlineLevel="2">
      <c r="A60" s="119" t="s">
        <v>270</v>
      </c>
      <c r="B60" s="119" t="s">
        <v>138</v>
      </c>
      <c r="C60" s="119" t="s">
        <v>160</v>
      </c>
      <c r="D60" s="119" t="s">
        <v>141</v>
      </c>
      <c r="E60" s="119" t="s">
        <v>16</v>
      </c>
      <c r="F60" s="119" t="s">
        <v>155</v>
      </c>
      <c r="G60" s="119" t="s">
        <v>136</v>
      </c>
      <c r="H60" s="119" t="s">
        <v>135</v>
      </c>
      <c r="I60" s="119" t="s">
        <v>134</v>
      </c>
      <c r="J60" s="119" t="s">
        <v>268</v>
      </c>
      <c r="K60" s="121">
        <v>0</v>
      </c>
      <c r="L60" s="121">
        <v>31</v>
      </c>
      <c r="M60" s="121">
        <f t="shared" si="1"/>
        <v>-31</v>
      </c>
      <c r="N60" s="119" t="s">
        <v>269</v>
      </c>
      <c r="O60" s="119" t="s">
        <v>268</v>
      </c>
      <c r="P60" s="119"/>
      <c r="Q60" s="119" t="s">
        <v>267</v>
      </c>
      <c r="R60" s="119" t="s">
        <v>183</v>
      </c>
    </row>
    <row r="61" spans="1:18" hidden="1" outlineLevel="2">
      <c r="A61" s="119" t="s">
        <v>270</v>
      </c>
      <c r="B61" s="119" t="s">
        <v>138</v>
      </c>
      <c r="C61" s="119" t="s">
        <v>160</v>
      </c>
      <c r="D61" s="119" t="s">
        <v>251</v>
      </c>
      <c r="E61" s="119" t="s">
        <v>16</v>
      </c>
      <c r="F61" s="119" t="s">
        <v>155</v>
      </c>
      <c r="G61" s="119" t="s">
        <v>136</v>
      </c>
      <c r="H61" s="119" t="s">
        <v>135</v>
      </c>
      <c r="I61" s="119" t="s">
        <v>134</v>
      </c>
      <c r="J61" s="119" t="s">
        <v>268</v>
      </c>
      <c r="K61" s="121">
        <v>353</v>
      </c>
      <c r="L61" s="121">
        <v>0</v>
      </c>
      <c r="M61" s="121">
        <f t="shared" si="1"/>
        <v>353</v>
      </c>
      <c r="N61" s="119" t="s">
        <v>269</v>
      </c>
      <c r="O61" s="119" t="s">
        <v>268</v>
      </c>
      <c r="P61" s="119"/>
      <c r="Q61" s="119" t="s">
        <v>267</v>
      </c>
      <c r="R61" s="119" t="s">
        <v>183</v>
      </c>
    </row>
    <row r="62" spans="1:18" hidden="1" outlineLevel="2">
      <c r="A62" s="119" t="s">
        <v>307</v>
      </c>
      <c r="B62" s="119" t="s">
        <v>138</v>
      </c>
      <c r="C62" s="119" t="s">
        <v>160</v>
      </c>
      <c r="D62" s="119" t="s">
        <v>56</v>
      </c>
      <c r="E62" s="119" t="s">
        <v>16</v>
      </c>
      <c r="F62" s="119" t="s">
        <v>95</v>
      </c>
      <c r="G62" s="119" t="s">
        <v>136</v>
      </c>
      <c r="H62" s="119" t="s">
        <v>135</v>
      </c>
      <c r="I62" s="119" t="s">
        <v>134</v>
      </c>
      <c r="J62" s="119" t="s">
        <v>305</v>
      </c>
      <c r="K62" s="121">
        <v>0</v>
      </c>
      <c r="L62" s="121">
        <v>5000</v>
      </c>
      <c r="M62" s="121">
        <f t="shared" si="1"/>
        <v>-5000</v>
      </c>
      <c r="N62" s="119" t="s">
        <v>306</v>
      </c>
      <c r="O62" s="119" t="s">
        <v>305</v>
      </c>
      <c r="P62" s="119"/>
      <c r="Q62" s="119" t="s">
        <v>304</v>
      </c>
      <c r="R62" s="119" t="s">
        <v>216</v>
      </c>
    </row>
    <row r="63" spans="1:18" hidden="1" outlineLevel="2">
      <c r="A63" s="119" t="s">
        <v>303</v>
      </c>
      <c r="B63" s="119" t="s">
        <v>138</v>
      </c>
      <c r="C63" s="119" t="s">
        <v>160</v>
      </c>
      <c r="D63" s="119" t="s">
        <v>250</v>
      </c>
      <c r="E63" s="119" t="s">
        <v>16</v>
      </c>
      <c r="F63" s="119" t="s">
        <v>171</v>
      </c>
      <c r="G63" s="119" t="s">
        <v>136</v>
      </c>
      <c r="H63" s="119" t="s">
        <v>135</v>
      </c>
      <c r="I63" s="119" t="s">
        <v>134</v>
      </c>
      <c r="J63" s="119" t="s">
        <v>300</v>
      </c>
      <c r="K63" s="121">
        <v>3050</v>
      </c>
      <c r="L63" s="121">
        <v>0</v>
      </c>
      <c r="M63" s="121">
        <f t="shared" si="1"/>
        <v>3050</v>
      </c>
      <c r="N63" s="119" t="s">
        <v>247</v>
      </c>
      <c r="O63" s="119" t="s">
        <v>300</v>
      </c>
      <c r="P63" s="119"/>
      <c r="Q63" s="119" t="s">
        <v>302</v>
      </c>
      <c r="R63" s="119" t="s">
        <v>216</v>
      </c>
    </row>
    <row r="64" spans="1:18" hidden="1" outlineLevel="2">
      <c r="A64" s="119" t="s">
        <v>303</v>
      </c>
      <c r="B64" s="119" t="s">
        <v>138</v>
      </c>
      <c r="C64" s="119" t="s">
        <v>160</v>
      </c>
      <c r="D64" s="119" t="s">
        <v>56</v>
      </c>
      <c r="E64" s="119" t="s">
        <v>143</v>
      </c>
      <c r="F64" s="119" t="s">
        <v>162</v>
      </c>
      <c r="G64" s="119" t="s">
        <v>136</v>
      </c>
      <c r="H64" s="119" t="s">
        <v>135</v>
      </c>
      <c r="I64" s="119" t="s">
        <v>134</v>
      </c>
      <c r="J64" s="119" t="s">
        <v>300</v>
      </c>
      <c r="K64" s="121">
        <v>11000</v>
      </c>
      <c r="L64" s="121">
        <v>0</v>
      </c>
      <c r="M64" s="121">
        <f t="shared" si="1"/>
        <v>11000</v>
      </c>
      <c r="N64" s="119" t="s">
        <v>247</v>
      </c>
      <c r="O64" s="119" t="s">
        <v>300</v>
      </c>
      <c r="P64" s="119"/>
      <c r="Q64" s="119" t="s">
        <v>302</v>
      </c>
      <c r="R64" s="119" t="s">
        <v>216</v>
      </c>
    </row>
    <row r="65" spans="1:18" hidden="1" outlineLevel="2">
      <c r="A65" s="119" t="s">
        <v>303</v>
      </c>
      <c r="B65" s="119" t="s">
        <v>138</v>
      </c>
      <c r="C65" s="119" t="s">
        <v>160</v>
      </c>
      <c r="D65" s="119" t="s">
        <v>142</v>
      </c>
      <c r="E65" s="119" t="s">
        <v>143</v>
      </c>
      <c r="F65" s="119" t="s">
        <v>162</v>
      </c>
      <c r="G65" s="119" t="s">
        <v>136</v>
      </c>
      <c r="H65" s="119" t="s">
        <v>135</v>
      </c>
      <c r="I65" s="119" t="s">
        <v>134</v>
      </c>
      <c r="J65" s="119" t="s">
        <v>300</v>
      </c>
      <c r="K65" s="121">
        <v>400</v>
      </c>
      <c r="L65" s="121">
        <v>0</v>
      </c>
      <c r="M65" s="121">
        <f t="shared" si="1"/>
        <v>400</v>
      </c>
      <c r="N65" s="119" t="s">
        <v>247</v>
      </c>
      <c r="O65" s="119" t="s">
        <v>300</v>
      </c>
      <c r="P65" s="119"/>
      <c r="Q65" s="119" t="s">
        <v>302</v>
      </c>
      <c r="R65" s="119" t="s">
        <v>216</v>
      </c>
    </row>
    <row r="66" spans="1:18" hidden="1" outlineLevel="2">
      <c r="A66" s="119" t="s">
        <v>303</v>
      </c>
      <c r="B66" s="119" t="s">
        <v>138</v>
      </c>
      <c r="C66" s="119" t="s">
        <v>160</v>
      </c>
      <c r="D66" s="119" t="s">
        <v>142</v>
      </c>
      <c r="E66" s="119" t="s">
        <v>16</v>
      </c>
      <c r="F66" s="119" t="s">
        <v>170</v>
      </c>
      <c r="G66" s="119" t="s">
        <v>136</v>
      </c>
      <c r="H66" s="119" t="s">
        <v>135</v>
      </c>
      <c r="I66" s="119" t="s">
        <v>134</v>
      </c>
      <c r="J66" s="119" t="s">
        <v>300</v>
      </c>
      <c r="K66" s="121">
        <v>3900</v>
      </c>
      <c r="L66" s="121">
        <v>0</v>
      </c>
      <c r="M66" s="121">
        <f t="shared" si="1"/>
        <v>3900</v>
      </c>
      <c r="N66" s="119" t="s">
        <v>247</v>
      </c>
      <c r="O66" s="119" t="s">
        <v>300</v>
      </c>
      <c r="P66" s="119"/>
      <c r="Q66" s="119" t="s">
        <v>302</v>
      </c>
      <c r="R66" s="119" t="s">
        <v>216</v>
      </c>
    </row>
    <row r="67" spans="1:18" hidden="1" outlineLevel="2">
      <c r="A67" s="119" t="s">
        <v>303</v>
      </c>
      <c r="B67" s="119" t="s">
        <v>138</v>
      </c>
      <c r="C67" s="119" t="s">
        <v>160</v>
      </c>
      <c r="D67" s="119" t="s">
        <v>141</v>
      </c>
      <c r="E67" s="119" t="s">
        <v>16</v>
      </c>
      <c r="F67" s="119" t="s">
        <v>161</v>
      </c>
      <c r="G67" s="119" t="s">
        <v>136</v>
      </c>
      <c r="H67" s="119" t="s">
        <v>135</v>
      </c>
      <c r="I67" s="119" t="s">
        <v>134</v>
      </c>
      <c r="J67" s="119" t="s">
        <v>300</v>
      </c>
      <c r="K67" s="121">
        <v>500</v>
      </c>
      <c r="L67" s="121">
        <v>0</v>
      </c>
      <c r="M67" s="121">
        <f t="shared" si="1"/>
        <v>500</v>
      </c>
      <c r="N67" s="119" t="s">
        <v>247</v>
      </c>
      <c r="O67" s="119" t="s">
        <v>300</v>
      </c>
      <c r="P67" s="119"/>
      <c r="Q67" s="119" t="s">
        <v>302</v>
      </c>
      <c r="R67" s="119" t="s">
        <v>216</v>
      </c>
    </row>
    <row r="68" spans="1:18" hidden="1" outlineLevel="2">
      <c r="A68" s="119" t="s">
        <v>293</v>
      </c>
      <c r="B68" s="119" t="s">
        <v>138</v>
      </c>
      <c r="C68" s="119" t="s">
        <v>160</v>
      </c>
      <c r="D68" s="119" t="s">
        <v>142</v>
      </c>
      <c r="E68" s="119" t="s">
        <v>16</v>
      </c>
      <c r="F68" s="119" t="s">
        <v>167</v>
      </c>
      <c r="G68" s="119" t="s">
        <v>136</v>
      </c>
      <c r="H68" s="119" t="s">
        <v>135</v>
      </c>
      <c r="I68" s="119" t="s">
        <v>134</v>
      </c>
      <c r="J68" s="119" t="s">
        <v>291</v>
      </c>
      <c r="K68" s="121">
        <v>5746</v>
      </c>
      <c r="L68" s="121">
        <v>0</v>
      </c>
      <c r="M68" s="121">
        <f t="shared" si="1"/>
        <v>5746</v>
      </c>
      <c r="N68" s="119" t="s">
        <v>292</v>
      </c>
      <c r="O68" s="119" t="s">
        <v>291</v>
      </c>
      <c r="P68" s="119"/>
      <c r="Q68" s="119" t="s">
        <v>290</v>
      </c>
      <c r="R68" s="119" t="s">
        <v>216</v>
      </c>
    </row>
    <row r="69" spans="1:18" hidden="1" outlineLevel="2">
      <c r="A69" s="119" t="s">
        <v>293</v>
      </c>
      <c r="B69" s="119" t="s">
        <v>138</v>
      </c>
      <c r="C69" s="119" t="s">
        <v>160</v>
      </c>
      <c r="D69" s="119" t="s">
        <v>56</v>
      </c>
      <c r="E69" s="119" t="s">
        <v>16</v>
      </c>
      <c r="F69" s="119" t="s">
        <v>163</v>
      </c>
      <c r="G69" s="119" t="s">
        <v>136</v>
      </c>
      <c r="H69" s="119" t="s">
        <v>135</v>
      </c>
      <c r="I69" s="119" t="s">
        <v>134</v>
      </c>
      <c r="J69" s="119" t="s">
        <v>291</v>
      </c>
      <c r="K69" s="121">
        <v>1650</v>
      </c>
      <c r="L69" s="121">
        <v>0</v>
      </c>
      <c r="M69" s="121">
        <f t="shared" si="1"/>
        <v>1650</v>
      </c>
      <c r="N69" s="119" t="s">
        <v>292</v>
      </c>
      <c r="O69" s="119" t="s">
        <v>291</v>
      </c>
      <c r="P69" s="119"/>
      <c r="Q69" s="119" t="s">
        <v>290</v>
      </c>
      <c r="R69" s="119" t="s">
        <v>216</v>
      </c>
    </row>
    <row r="70" spans="1:18" hidden="1" outlineLevel="2">
      <c r="A70" s="119" t="s">
        <v>293</v>
      </c>
      <c r="B70" s="119" t="s">
        <v>138</v>
      </c>
      <c r="C70" s="119" t="s">
        <v>160</v>
      </c>
      <c r="D70" s="119" t="s">
        <v>139</v>
      </c>
      <c r="E70" s="119" t="s">
        <v>16</v>
      </c>
      <c r="F70" s="119" t="s">
        <v>170</v>
      </c>
      <c r="G70" s="119" t="s">
        <v>136</v>
      </c>
      <c r="H70" s="119" t="s">
        <v>135</v>
      </c>
      <c r="I70" s="119" t="s">
        <v>134</v>
      </c>
      <c r="J70" s="119" t="s">
        <v>291</v>
      </c>
      <c r="K70" s="121">
        <v>415</v>
      </c>
      <c r="L70" s="121">
        <v>0</v>
      </c>
      <c r="M70" s="121">
        <f t="shared" ref="M70:M101" si="2">K70-L70</f>
        <v>415</v>
      </c>
      <c r="N70" s="119" t="s">
        <v>292</v>
      </c>
      <c r="O70" s="119" t="s">
        <v>291</v>
      </c>
      <c r="P70" s="119"/>
      <c r="Q70" s="119" t="s">
        <v>290</v>
      </c>
      <c r="R70" s="119" t="s">
        <v>216</v>
      </c>
    </row>
    <row r="71" spans="1:18" hidden="1" outlineLevel="2">
      <c r="A71" s="119" t="s">
        <v>293</v>
      </c>
      <c r="B71" s="119" t="s">
        <v>138</v>
      </c>
      <c r="C71" s="119" t="s">
        <v>160</v>
      </c>
      <c r="D71" s="119" t="s">
        <v>141</v>
      </c>
      <c r="E71" s="119" t="s">
        <v>143</v>
      </c>
      <c r="F71" s="119" t="s">
        <v>162</v>
      </c>
      <c r="G71" s="119" t="s">
        <v>136</v>
      </c>
      <c r="H71" s="119" t="s">
        <v>135</v>
      </c>
      <c r="I71" s="119" t="s">
        <v>134</v>
      </c>
      <c r="J71" s="119" t="s">
        <v>291</v>
      </c>
      <c r="K71" s="121">
        <v>1001</v>
      </c>
      <c r="L71" s="121">
        <v>0</v>
      </c>
      <c r="M71" s="121">
        <f t="shared" si="2"/>
        <v>1001</v>
      </c>
      <c r="N71" s="119" t="s">
        <v>298</v>
      </c>
      <c r="O71" s="119" t="s">
        <v>291</v>
      </c>
      <c r="P71" s="119"/>
      <c r="Q71" s="119" t="s">
        <v>290</v>
      </c>
      <c r="R71" s="119" t="s">
        <v>216</v>
      </c>
    </row>
    <row r="72" spans="1:18" hidden="1" outlineLevel="2">
      <c r="A72" s="119" t="s">
        <v>293</v>
      </c>
      <c r="B72" s="119" t="s">
        <v>138</v>
      </c>
      <c r="C72" s="119" t="s">
        <v>160</v>
      </c>
      <c r="D72" s="119" t="s">
        <v>141</v>
      </c>
      <c r="E72" s="119" t="s">
        <v>143</v>
      </c>
      <c r="F72" s="119" t="s">
        <v>162</v>
      </c>
      <c r="G72" s="119" t="s">
        <v>136</v>
      </c>
      <c r="H72" s="119" t="s">
        <v>135</v>
      </c>
      <c r="I72" s="119" t="s">
        <v>134</v>
      </c>
      <c r="J72" s="119" t="s">
        <v>291</v>
      </c>
      <c r="K72" s="121">
        <v>1016</v>
      </c>
      <c r="L72" s="121">
        <v>0</v>
      </c>
      <c r="M72" s="121">
        <f t="shared" si="2"/>
        <v>1016</v>
      </c>
      <c r="N72" s="119" t="s">
        <v>292</v>
      </c>
      <c r="O72" s="119" t="s">
        <v>291</v>
      </c>
      <c r="P72" s="119"/>
      <c r="Q72" s="119" t="s">
        <v>290</v>
      </c>
      <c r="R72" s="119" t="s">
        <v>216</v>
      </c>
    </row>
    <row r="73" spans="1:18" hidden="1" outlineLevel="2">
      <c r="A73" s="119" t="s">
        <v>289</v>
      </c>
      <c r="B73" s="119" t="s">
        <v>138</v>
      </c>
      <c r="C73" s="119" t="s">
        <v>160</v>
      </c>
      <c r="D73" s="119" t="s">
        <v>56</v>
      </c>
      <c r="E73" s="119" t="s">
        <v>16</v>
      </c>
      <c r="F73" s="119" t="s">
        <v>163</v>
      </c>
      <c r="G73" s="119" t="s">
        <v>136</v>
      </c>
      <c r="H73" s="119" t="s">
        <v>135</v>
      </c>
      <c r="I73" s="119" t="s">
        <v>134</v>
      </c>
      <c r="J73" s="119" t="s">
        <v>268</v>
      </c>
      <c r="K73" s="121">
        <v>1500</v>
      </c>
      <c r="L73" s="121">
        <v>0</v>
      </c>
      <c r="M73" s="121">
        <f t="shared" si="2"/>
        <v>1500</v>
      </c>
      <c r="N73" s="119" t="s">
        <v>288</v>
      </c>
      <c r="O73" s="119" t="s">
        <v>268</v>
      </c>
      <c r="P73" s="119"/>
      <c r="Q73" s="119" t="s">
        <v>287</v>
      </c>
      <c r="R73" s="119" t="s">
        <v>216</v>
      </c>
    </row>
    <row r="74" spans="1:18" hidden="1" outlineLevel="2">
      <c r="A74" s="119" t="s">
        <v>289</v>
      </c>
      <c r="B74" s="119" t="s">
        <v>138</v>
      </c>
      <c r="C74" s="119" t="s">
        <v>160</v>
      </c>
      <c r="D74" s="119" t="s">
        <v>56</v>
      </c>
      <c r="E74" s="119" t="s">
        <v>16</v>
      </c>
      <c r="F74" s="119" t="s">
        <v>162</v>
      </c>
      <c r="G74" s="119" t="s">
        <v>136</v>
      </c>
      <c r="H74" s="119" t="s">
        <v>135</v>
      </c>
      <c r="I74" s="119" t="s">
        <v>134</v>
      </c>
      <c r="J74" s="119" t="s">
        <v>268</v>
      </c>
      <c r="K74" s="121">
        <v>3700</v>
      </c>
      <c r="L74" s="121">
        <v>0</v>
      </c>
      <c r="M74" s="121">
        <f t="shared" si="2"/>
        <v>3700</v>
      </c>
      <c r="N74" s="119" t="s">
        <v>288</v>
      </c>
      <c r="O74" s="119" t="s">
        <v>268</v>
      </c>
      <c r="P74" s="119"/>
      <c r="Q74" s="119" t="s">
        <v>287</v>
      </c>
      <c r="R74" s="119" t="s">
        <v>216</v>
      </c>
    </row>
    <row r="75" spans="1:18" hidden="1" outlineLevel="2">
      <c r="A75" s="119" t="s">
        <v>289</v>
      </c>
      <c r="B75" s="119" t="s">
        <v>138</v>
      </c>
      <c r="C75" s="119" t="s">
        <v>160</v>
      </c>
      <c r="D75" s="119" t="s">
        <v>56</v>
      </c>
      <c r="E75" s="119" t="s">
        <v>16</v>
      </c>
      <c r="F75" s="119" t="s">
        <v>166</v>
      </c>
      <c r="G75" s="119" t="s">
        <v>136</v>
      </c>
      <c r="H75" s="119" t="s">
        <v>135</v>
      </c>
      <c r="I75" s="119" t="s">
        <v>134</v>
      </c>
      <c r="J75" s="119" t="s">
        <v>268</v>
      </c>
      <c r="K75" s="121">
        <v>7000</v>
      </c>
      <c r="L75" s="121">
        <v>0</v>
      </c>
      <c r="M75" s="121">
        <f t="shared" si="2"/>
        <v>7000</v>
      </c>
      <c r="N75" s="119" t="s">
        <v>288</v>
      </c>
      <c r="O75" s="119" t="s">
        <v>268</v>
      </c>
      <c r="P75" s="119"/>
      <c r="Q75" s="119" t="s">
        <v>287</v>
      </c>
      <c r="R75" s="119" t="s">
        <v>216</v>
      </c>
    </row>
    <row r="76" spans="1:18" hidden="1" outlineLevel="2">
      <c r="A76" s="119" t="s">
        <v>289</v>
      </c>
      <c r="B76" s="119" t="s">
        <v>138</v>
      </c>
      <c r="C76" s="119" t="s">
        <v>160</v>
      </c>
      <c r="D76" s="119" t="s">
        <v>56</v>
      </c>
      <c r="E76" s="119" t="s">
        <v>16</v>
      </c>
      <c r="F76" s="119" t="s">
        <v>152</v>
      </c>
      <c r="G76" s="119" t="s">
        <v>136</v>
      </c>
      <c r="H76" s="119" t="s">
        <v>135</v>
      </c>
      <c r="I76" s="119" t="s">
        <v>134</v>
      </c>
      <c r="J76" s="119" t="s">
        <v>268</v>
      </c>
      <c r="K76" s="121">
        <v>0</v>
      </c>
      <c r="L76" s="121">
        <v>620</v>
      </c>
      <c r="M76" s="121">
        <f t="shared" si="2"/>
        <v>-620</v>
      </c>
      <c r="N76" s="119" t="s">
        <v>288</v>
      </c>
      <c r="O76" s="119" t="s">
        <v>268</v>
      </c>
      <c r="P76" s="119"/>
      <c r="Q76" s="119" t="s">
        <v>287</v>
      </c>
      <c r="R76" s="119" t="s">
        <v>216</v>
      </c>
    </row>
    <row r="77" spans="1:18" hidden="1" outlineLevel="2">
      <c r="A77" s="119" t="s">
        <v>297</v>
      </c>
      <c r="B77" s="119" t="s">
        <v>138</v>
      </c>
      <c r="C77" s="119" t="s">
        <v>160</v>
      </c>
      <c r="D77" s="119" t="s">
        <v>137</v>
      </c>
      <c r="E77" s="119" t="s">
        <v>16</v>
      </c>
      <c r="F77" s="119" t="s">
        <v>168</v>
      </c>
      <c r="G77" s="119" t="s">
        <v>136</v>
      </c>
      <c r="H77" s="119" t="s">
        <v>135</v>
      </c>
      <c r="I77" s="119" t="s">
        <v>134</v>
      </c>
      <c r="J77" s="119" t="s">
        <v>295</v>
      </c>
      <c r="K77" s="121">
        <v>0</v>
      </c>
      <c r="L77" s="121">
        <v>500</v>
      </c>
      <c r="M77" s="121">
        <f t="shared" si="2"/>
        <v>-500</v>
      </c>
      <c r="N77" s="119" t="s">
        <v>296</v>
      </c>
      <c r="O77" s="119" t="s">
        <v>295</v>
      </c>
      <c r="P77" s="119"/>
      <c r="Q77" s="119" t="s">
        <v>294</v>
      </c>
      <c r="R77" s="119" t="s">
        <v>216</v>
      </c>
    </row>
    <row r="78" spans="1:18" hidden="1" outlineLevel="2">
      <c r="A78" s="119" t="s">
        <v>297</v>
      </c>
      <c r="B78" s="119" t="s">
        <v>138</v>
      </c>
      <c r="C78" s="119" t="s">
        <v>160</v>
      </c>
      <c r="D78" s="119" t="s">
        <v>56</v>
      </c>
      <c r="E78" s="119" t="s">
        <v>16</v>
      </c>
      <c r="F78" s="119" t="s">
        <v>168</v>
      </c>
      <c r="G78" s="119" t="s">
        <v>136</v>
      </c>
      <c r="H78" s="119" t="s">
        <v>135</v>
      </c>
      <c r="I78" s="119" t="s">
        <v>134</v>
      </c>
      <c r="J78" s="119" t="s">
        <v>295</v>
      </c>
      <c r="K78" s="121">
        <v>500</v>
      </c>
      <c r="L78" s="121">
        <v>0</v>
      </c>
      <c r="M78" s="121">
        <f t="shared" si="2"/>
        <v>500</v>
      </c>
      <c r="N78" s="119" t="s">
        <v>296</v>
      </c>
      <c r="O78" s="119" t="s">
        <v>295</v>
      </c>
      <c r="P78" s="119"/>
      <c r="Q78" s="119" t="s">
        <v>294</v>
      </c>
      <c r="R78" s="119" t="s">
        <v>216</v>
      </c>
    </row>
    <row r="79" spans="1:18" hidden="1" outlineLevel="2">
      <c r="A79" s="119" t="s">
        <v>297</v>
      </c>
      <c r="B79" s="119" t="s">
        <v>138</v>
      </c>
      <c r="C79" s="119" t="s">
        <v>160</v>
      </c>
      <c r="D79" s="119" t="s">
        <v>56</v>
      </c>
      <c r="E79" s="119" t="s">
        <v>143</v>
      </c>
      <c r="F79" s="119" t="s">
        <v>162</v>
      </c>
      <c r="G79" s="119" t="s">
        <v>136</v>
      </c>
      <c r="H79" s="119" t="s">
        <v>135</v>
      </c>
      <c r="I79" s="119" t="s">
        <v>134</v>
      </c>
      <c r="J79" s="119" t="s">
        <v>295</v>
      </c>
      <c r="K79" s="121">
        <v>0</v>
      </c>
      <c r="L79" s="121">
        <v>37.6</v>
      </c>
      <c r="M79" s="121">
        <f t="shared" si="2"/>
        <v>-37.6</v>
      </c>
      <c r="N79" s="119" t="s">
        <v>296</v>
      </c>
      <c r="O79" s="119" t="s">
        <v>295</v>
      </c>
      <c r="P79" s="119"/>
      <c r="Q79" s="119" t="s">
        <v>294</v>
      </c>
      <c r="R79" s="119" t="s">
        <v>216</v>
      </c>
    </row>
    <row r="80" spans="1:18" hidden="1" outlineLevel="2">
      <c r="A80" s="119" t="s">
        <v>297</v>
      </c>
      <c r="B80" s="119" t="s">
        <v>138</v>
      </c>
      <c r="C80" s="119" t="s">
        <v>160</v>
      </c>
      <c r="D80" s="119" t="s">
        <v>141</v>
      </c>
      <c r="E80" s="119" t="s">
        <v>143</v>
      </c>
      <c r="F80" s="119" t="s">
        <v>162</v>
      </c>
      <c r="G80" s="119" t="s">
        <v>136</v>
      </c>
      <c r="H80" s="119" t="s">
        <v>135</v>
      </c>
      <c r="I80" s="119" t="s">
        <v>134</v>
      </c>
      <c r="J80" s="119" t="s">
        <v>295</v>
      </c>
      <c r="K80" s="121">
        <v>0</v>
      </c>
      <c r="L80" s="121">
        <v>978.4</v>
      </c>
      <c r="M80" s="121">
        <f t="shared" si="2"/>
        <v>-978.4</v>
      </c>
      <c r="N80" s="119" t="s">
        <v>296</v>
      </c>
      <c r="O80" s="119" t="s">
        <v>295</v>
      </c>
      <c r="P80" s="119"/>
      <c r="Q80" s="119" t="s">
        <v>294</v>
      </c>
      <c r="R80" s="119" t="s">
        <v>216</v>
      </c>
    </row>
    <row r="81" spans="1:18" hidden="1" outlineLevel="2">
      <c r="A81" s="119" t="s">
        <v>297</v>
      </c>
      <c r="B81" s="119" t="s">
        <v>138</v>
      </c>
      <c r="C81" s="119" t="s">
        <v>160</v>
      </c>
      <c r="D81" s="119" t="s">
        <v>312</v>
      </c>
      <c r="E81" s="119" t="s">
        <v>143</v>
      </c>
      <c r="F81" s="119" t="s">
        <v>162</v>
      </c>
      <c r="G81" s="119" t="s">
        <v>136</v>
      </c>
      <c r="H81" s="119" t="s">
        <v>135</v>
      </c>
      <c r="I81" s="119" t="s">
        <v>134</v>
      </c>
      <c r="J81" s="119" t="s">
        <v>295</v>
      </c>
      <c r="K81" s="121">
        <v>1016</v>
      </c>
      <c r="L81" s="121">
        <v>0</v>
      </c>
      <c r="M81" s="121">
        <f t="shared" si="2"/>
        <v>1016</v>
      </c>
      <c r="N81" s="119" t="s">
        <v>296</v>
      </c>
      <c r="O81" s="119" t="s">
        <v>295</v>
      </c>
      <c r="P81" s="119"/>
      <c r="Q81" s="119" t="s">
        <v>294</v>
      </c>
      <c r="R81" s="119" t="s">
        <v>216</v>
      </c>
    </row>
    <row r="82" spans="1:18" hidden="1" outlineLevel="2">
      <c r="A82" s="119" t="s">
        <v>286</v>
      </c>
      <c r="B82" s="119" t="s">
        <v>138</v>
      </c>
      <c r="C82" s="119" t="s">
        <v>160</v>
      </c>
      <c r="D82" s="119" t="s">
        <v>312</v>
      </c>
      <c r="E82" s="119" t="s">
        <v>143</v>
      </c>
      <c r="F82" s="119" t="s">
        <v>162</v>
      </c>
      <c r="G82" s="119" t="s">
        <v>136</v>
      </c>
      <c r="H82" s="119" t="s">
        <v>135</v>
      </c>
      <c r="I82" s="119" t="s">
        <v>134</v>
      </c>
      <c r="J82" s="119" t="s">
        <v>284</v>
      </c>
      <c r="K82" s="121">
        <v>22.6</v>
      </c>
      <c r="L82" s="121">
        <v>0</v>
      </c>
      <c r="M82" s="121">
        <f t="shared" si="2"/>
        <v>22.6</v>
      </c>
      <c r="N82" s="119" t="s">
        <v>285</v>
      </c>
      <c r="O82" s="119" t="s">
        <v>284</v>
      </c>
      <c r="P82" s="119"/>
      <c r="Q82" s="119" t="s">
        <v>283</v>
      </c>
      <c r="R82" s="119" t="s">
        <v>216</v>
      </c>
    </row>
    <row r="83" spans="1:18" hidden="1" outlineLevel="2">
      <c r="A83" s="119" t="s">
        <v>286</v>
      </c>
      <c r="B83" s="119" t="s">
        <v>138</v>
      </c>
      <c r="C83" s="119" t="s">
        <v>160</v>
      </c>
      <c r="D83" s="119" t="s">
        <v>56</v>
      </c>
      <c r="E83" s="119" t="s">
        <v>143</v>
      </c>
      <c r="F83" s="119" t="s">
        <v>152</v>
      </c>
      <c r="G83" s="119" t="s">
        <v>136</v>
      </c>
      <c r="H83" s="119" t="s">
        <v>135</v>
      </c>
      <c r="I83" s="119" t="s">
        <v>134</v>
      </c>
      <c r="J83" s="119" t="s">
        <v>284</v>
      </c>
      <c r="K83" s="121">
        <v>0</v>
      </c>
      <c r="L83" s="121">
        <v>200</v>
      </c>
      <c r="M83" s="121">
        <f t="shared" si="2"/>
        <v>-200</v>
      </c>
      <c r="N83" s="119" t="s">
        <v>285</v>
      </c>
      <c r="O83" s="119" t="s">
        <v>284</v>
      </c>
      <c r="P83" s="119"/>
      <c r="Q83" s="119" t="s">
        <v>283</v>
      </c>
      <c r="R83" s="119" t="s">
        <v>216</v>
      </c>
    </row>
    <row r="84" spans="1:18" hidden="1" outlineLevel="2">
      <c r="A84" s="119" t="s">
        <v>277</v>
      </c>
      <c r="B84" s="119" t="s">
        <v>138</v>
      </c>
      <c r="C84" s="119" t="s">
        <v>160</v>
      </c>
      <c r="D84" s="119" t="s">
        <v>142</v>
      </c>
      <c r="E84" s="119" t="s">
        <v>143</v>
      </c>
      <c r="F84" s="119" t="s">
        <v>162</v>
      </c>
      <c r="G84" s="119" t="s">
        <v>136</v>
      </c>
      <c r="H84" s="119" t="s">
        <v>135</v>
      </c>
      <c r="I84" s="119" t="s">
        <v>134</v>
      </c>
      <c r="J84" s="119" t="s">
        <v>276</v>
      </c>
      <c r="K84" s="121">
        <v>1002.95</v>
      </c>
      <c r="L84" s="121">
        <v>0</v>
      </c>
      <c r="M84" s="121">
        <f t="shared" si="2"/>
        <v>1002.95</v>
      </c>
      <c r="N84" s="119" t="s">
        <v>252</v>
      </c>
      <c r="O84" s="119" t="s">
        <v>276</v>
      </c>
      <c r="P84" s="119"/>
      <c r="Q84" s="119" t="s">
        <v>275</v>
      </c>
      <c r="R84" s="119" t="s">
        <v>216</v>
      </c>
    </row>
    <row r="85" spans="1:18" hidden="1" outlineLevel="2">
      <c r="A85" s="119" t="s">
        <v>277</v>
      </c>
      <c r="B85" s="119" t="s">
        <v>138</v>
      </c>
      <c r="C85" s="119" t="s">
        <v>160</v>
      </c>
      <c r="D85" s="119" t="s">
        <v>137</v>
      </c>
      <c r="E85" s="119" t="s">
        <v>16</v>
      </c>
      <c r="F85" s="119" t="s">
        <v>169</v>
      </c>
      <c r="G85" s="119" t="s">
        <v>136</v>
      </c>
      <c r="H85" s="119" t="s">
        <v>135</v>
      </c>
      <c r="I85" s="119" t="s">
        <v>134</v>
      </c>
      <c r="J85" s="119" t="s">
        <v>276</v>
      </c>
      <c r="K85" s="121">
        <v>125</v>
      </c>
      <c r="L85" s="121">
        <v>0</v>
      </c>
      <c r="M85" s="121">
        <f t="shared" si="2"/>
        <v>125</v>
      </c>
      <c r="N85" s="119" t="s">
        <v>252</v>
      </c>
      <c r="O85" s="119" t="s">
        <v>276</v>
      </c>
      <c r="P85" s="119"/>
      <c r="Q85" s="119" t="s">
        <v>275</v>
      </c>
      <c r="R85" s="119" t="s">
        <v>216</v>
      </c>
    </row>
    <row r="86" spans="1:18" hidden="1" outlineLevel="2">
      <c r="A86" s="119" t="s">
        <v>313</v>
      </c>
      <c r="B86" s="119" t="s">
        <v>138</v>
      </c>
      <c r="C86" s="119" t="s">
        <v>160</v>
      </c>
      <c r="D86" s="119" t="s">
        <v>312</v>
      </c>
      <c r="E86" s="119" t="s">
        <v>16</v>
      </c>
      <c r="F86" s="119" t="s">
        <v>170</v>
      </c>
      <c r="G86" s="119" t="s">
        <v>136</v>
      </c>
      <c r="H86" s="119" t="s">
        <v>135</v>
      </c>
      <c r="I86" s="119" t="s">
        <v>134</v>
      </c>
      <c r="J86" s="119" t="s">
        <v>276</v>
      </c>
      <c r="K86" s="121">
        <v>12923</v>
      </c>
      <c r="L86" s="121">
        <v>0</v>
      </c>
      <c r="M86" s="121">
        <f t="shared" si="2"/>
        <v>12923</v>
      </c>
      <c r="N86" s="119" t="s">
        <v>311</v>
      </c>
      <c r="O86" s="119" t="s">
        <v>276</v>
      </c>
      <c r="P86" s="119"/>
      <c r="Q86" s="119" t="s">
        <v>310</v>
      </c>
      <c r="R86" s="119" t="s">
        <v>183</v>
      </c>
    </row>
    <row r="87" spans="1:18" outlineLevel="1" collapsed="1">
      <c r="A87" s="119"/>
      <c r="B87" s="119"/>
      <c r="C87" s="122" t="s">
        <v>175</v>
      </c>
      <c r="D87" s="119"/>
      <c r="E87" s="119"/>
      <c r="F87" s="119"/>
      <c r="G87" s="119"/>
      <c r="H87" s="119"/>
      <c r="I87" s="119"/>
      <c r="J87" s="119"/>
      <c r="K87" s="121"/>
      <c r="L87" s="121"/>
      <c r="M87" s="120">
        <f>SUBTOTAL(9,M6:M86)</f>
        <v>-9901.2599999999984</v>
      </c>
      <c r="N87" s="119"/>
      <c r="O87" s="119"/>
      <c r="P87" s="119"/>
      <c r="Q87" s="119"/>
      <c r="R87" s="119"/>
    </row>
    <row r="88" spans="1:18" hidden="1" outlineLevel="2">
      <c r="A88" s="119" t="s">
        <v>270</v>
      </c>
      <c r="B88" s="119" t="s">
        <v>138</v>
      </c>
      <c r="C88" s="119" t="s">
        <v>158</v>
      </c>
      <c r="D88" s="119" t="s">
        <v>56</v>
      </c>
      <c r="E88" s="119" t="s">
        <v>16</v>
      </c>
      <c r="F88" s="119" t="s">
        <v>156</v>
      </c>
      <c r="G88" s="119" t="s">
        <v>136</v>
      </c>
      <c r="H88" s="119" t="s">
        <v>135</v>
      </c>
      <c r="I88" s="119" t="s">
        <v>134</v>
      </c>
      <c r="J88" s="119" t="s">
        <v>268</v>
      </c>
      <c r="K88" s="121">
        <v>0</v>
      </c>
      <c r="L88" s="121">
        <v>17.62</v>
      </c>
      <c r="M88" s="121">
        <f>K88-L88</f>
        <v>-17.62</v>
      </c>
      <c r="N88" s="119" t="s">
        <v>269</v>
      </c>
      <c r="O88" s="119" t="s">
        <v>268</v>
      </c>
      <c r="P88" s="119"/>
      <c r="Q88" s="119" t="s">
        <v>267</v>
      </c>
      <c r="R88" s="119" t="s">
        <v>183</v>
      </c>
    </row>
    <row r="89" spans="1:18" hidden="1" outlineLevel="2">
      <c r="A89" s="119" t="s">
        <v>270</v>
      </c>
      <c r="B89" s="119" t="s">
        <v>138</v>
      </c>
      <c r="C89" s="119" t="s">
        <v>158</v>
      </c>
      <c r="D89" s="119" t="s">
        <v>249</v>
      </c>
      <c r="E89" s="119" t="s">
        <v>16</v>
      </c>
      <c r="F89" s="119" t="s">
        <v>156</v>
      </c>
      <c r="G89" s="119" t="s">
        <v>136</v>
      </c>
      <c r="H89" s="119" t="s">
        <v>135</v>
      </c>
      <c r="I89" s="119" t="s">
        <v>134</v>
      </c>
      <c r="J89" s="119" t="s">
        <v>268</v>
      </c>
      <c r="K89" s="121">
        <v>0</v>
      </c>
      <c r="L89" s="121">
        <v>171.67</v>
      </c>
      <c r="M89" s="121">
        <f>K89-L89</f>
        <v>-171.67</v>
      </c>
      <c r="N89" s="119" t="s">
        <v>269</v>
      </c>
      <c r="O89" s="119" t="s">
        <v>268</v>
      </c>
      <c r="P89" s="119"/>
      <c r="Q89" s="119" t="s">
        <v>267</v>
      </c>
      <c r="R89" s="119" t="s">
        <v>183</v>
      </c>
    </row>
    <row r="90" spans="1:18" hidden="1" outlineLevel="2">
      <c r="A90" s="119" t="s">
        <v>293</v>
      </c>
      <c r="B90" s="119" t="s">
        <v>138</v>
      </c>
      <c r="C90" s="119" t="s">
        <v>158</v>
      </c>
      <c r="D90" s="119" t="s">
        <v>56</v>
      </c>
      <c r="E90" s="119" t="s">
        <v>16</v>
      </c>
      <c r="F90" s="119" t="s">
        <v>156</v>
      </c>
      <c r="G90" s="119" t="s">
        <v>136</v>
      </c>
      <c r="H90" s="119" t="s">
        <v>135</v>
      </c>
      <c r="I90" s="119" t="s">
        <v>134</v>
      </c>
      <c r="J90" s="119" t="s">
        <v>291</v>
      </c>
      <c r="K90" s="121">
        <v>40</v>
      </c>
      <c r="L90" s="121">
        <v>0</v>
      </c>
      <c r="M90" s="121">
        <f>K90-L90</f>
        <v>40</v>
      </c>
      <c r="N90" s="119" t="s">
        <v>292</v>
      </c>
      <c r="O90" s="119" t="s">
        <v>291</v>
      </c>
      <c r="P90" s="119"/>
      <c r="Q90" s="119" t="s">
        <v>290</v>
      </c>
      <c r="R90" s="119" t="s">
        <v>216</v>
      </c>
    </row>
    <row r="91" spans="1:18" hidden="1" outlineLevel="2">
      <c r="A91" s="119" t="s">
        <v>297</v>
      </c>
      <c r="B91" s="119" t="s">
        <v>138</v>
      </c>
      <c r="C91" s="119" t="s">
        <v>158</v>
      </c>
      <c r="D91" s="119" t="s">
        <v>56</v>
      </c>
      <c r="E91" s="119" t="s">
        <v>16</v>
      </c>
      <c r="F91" s="119" t="s">
        <v>156</v>
      </c>
      <c r="G91" s="119" t="s">
        <v>136</v>
      </c>
      <c r="H91" s="119" t="s">
        <v>135</v>
      </c>
      <c r="I91" s="119" t="s">
        <v>134</v>
      </c>
      <c r="J91" s="119" t="s">
        <v>295</v>
      </c>
      <c r="K91" s="121">
        <v>0.22</v>
      </c>
      <c r="L91" s="121">
        <v>0</v>
      </c>
      <c r="M91" s="121">
        <f>K91-L91</f>
        <v>0.22</v>
      </c>
      <c r="N91" s="119" t="s">
        <v>296</v>
      </c>
      <c r="O91" s="119" t="s">
        <v>295</v>
      </c>
      <c r="P91" s="119"/>
      <c r="Q91" s="119" t="s">
        <v>294</v>
      </c>
      <c r="R91" s="119" t="s">
        <v>216</v>
      </c>
    </row>
    <row r="92" spans="1:18" hidden="1" outlineLevel="2">
      <c r="A92" s="119" t="s">
        <v>297</v>
      </c>
      <c r="B92" s="119" t="s">
        <v>138</v>
      </c>
      <c r="C92" s="119" t="s">
        <v>158</v>
      </c>
      <c r="D92" s="119" t="s">
        <v>249</v>
      </c>
      <c r="E92" s="119" t="s">
        <v>16</v>
      </c>
      <c r="F92" s="119" t="s">
        <v>156</v>
      </c>
      <c r="G92" s="119" t="s">
        <v>136</v>
      </c>
      <c r="H92" s="119" t="s">
        <v>135</v>
      </c>
      <c r="I92" s="119" t="s">
        <v>134</v>
      </c>
      <c r="J92" s="119" t="s">
        <v>295</v>
      </c>
      <c r="K92" s="121">
        <v>0</v>
      </c>
      <c r="L92" s="121">
        <v>0.22</v>
      </c>
      <c r="M92" s="121">
        <f>K92-L92</f>
        <v>-0.22</v>
      </c>
      <c r="N92" s="119" t="s">
        <v>296</v>
      </c>
      <c r="O92" s="119" t="s">
        <v>295</v>
      </c>
      <c r="P92" s="119"/>
      <c r="Q92" s="119" t="s">
        <v>294</v>
      </c>
      <c r="R92" s="119" t="s">
        <v>216</v>
      </c>
    </row>
    <row r="93" spans="1:18" outlineLevel="1" collapsed="1">
      <c r="A93" s="119"/>
      <c r="B93" s="119"/>
      <c r="C93" s="122" t="s">
        <v>176</v>
      </c>
      <c r="D93" s="119"/>
      <c r="E93" s="119"/>
      <c r="F93" s="119"/>
      <c r="G93" s="119"/>
      <c r="H93" s="119"/>
      <c r="I93" s="119"/>
      <c r="J93" s="119"/>
      <c r="K93" s="121"/>
      <c r="L93" s="121"/>
      <c r="M93" s="120">
        <f>SUBTOTAL(9,M88:M92)</f>
        <v>-149.29</v>
      </c>
      <c r="N93" s="119"/>
      <c r="O93" s="119"/>
      <c r="P93" s="119"/>
      <c r="Q93" s="119"/>
      <c r="R93" s="119"/>
    </row>
    <row r="94" spans="1:18" hidden="1" outlineLevel="2">
      <c r="A94" s="119" t="s">
        <v>270</v>
      </c>
      <c r="B94" s="119" t="s">
        <v>138</v>
      </c>
      <c r="C94" s="119" t="s">
        <v>246</v>
      </c>
      <c r="D94" s="119" t="s">
        <v>56</v>
      </c>
      <c r="E94" s="119" t="s">
        <v>16</v>
      </c>
      <c r="F94" s="119" t="s">
        <v>137</v>
      </c>
      <c r="G94" s="119" t="s">
        <v>136</v>
      </c>
      <c r="H94" s="119" t="s">
        <v>135</v>
      </c>
      <c r="I94" s="119" t="s">
        <v>134</v>
      </c>
      <c r="J94" s="119" t="s">
        <v>268</v>
      </c>
      <c r="K94" s="121">
        <v>0</v>
      </c>
      <c r="L94" s="121">
        <v>2900</v>
      </c>
      <c r="M94" s="121">
        <f>K94-L94</f>
        <v>-2900</v>
      </c>
      <c r="N94" s="119" t="s">
        <v>269</v>
      </c>
      <c r="O94" s="119" t="s">
        <v>268</v>
      </c>
      <c r="P94" s="119"/>
      <c r="Q94" s="119" t="s">
        <v>267</v>
      </c>
      <c r="R94" s="119" t="s">
        <v>183</v>
      </c>
    </row>
    <row r="95" spans="1:18" outlineLevel="1" collapsed="1">
      <c r="A95" s="119"/>
      <c r="B95" s="119"/>
      <c r="C95" s="122" t="s">
        <v>248</v>
      </c>
      <c r="D95" s="119"/>
      <c r="E95" s="119"/>
      <c r="F95" s="119"/>
      <c r="G95" s="119"/>
      <c r="H95" s="119"/>
      <c r="I95" s="119"/>
      <c r="J95" s="119"/>
      <c r="K95" s="121"/>
      <c r="L95" s="121"/>
      <c r="M95" s="120">
        <f>SUBTOTAL(9,M94:M94)</f>
        <v>-2900</v>
      </c>
      <c r="N95" s="119"/>
      <c r="O95" s="119"/>
      <c r="P95" s="119"/>
      <c r="Q95" s="119"/>
      <c r="R95" s="119"/>
    </row>
    <row r="96" spans="1:18" hidden="1" outlineLevel="2">
      <c r="A96" s="119" t="s">
        <v>270</v>
      </c>
      <c r="B96" s="119" t="s">
        <v>138</v>
      </c>
      <c r="C96" s="119" t="s">
        <v>157</v>
      </c>
      <c r="D96" s="119" t="s">
        <v>154</v>
      </c>
      <c r="E96" s="119" t="s">
        <v>16</v>
      </c>
      <c r="F96" s="119" t="s">
        <v>135</v>
      </c>
      <c r="G96" s="119" t="s">
        <v>136</v>
      </c>
      <c r="H96" s="119" t="s">
        <v>135</v>
      </c>
      <c r="I96" s="119" t="s">
        <v>134</v>
      </c>
      <c r="J96" s="119" t="s">
        <v>268</v>
      </c>
      <c r="K96" s="121">
        <v>5.0199999999999996</v>
      </c>
      <c r="L96" s="121">
        <v>0</v>
      </c>
      <c r="M96" s="121">
        <f>K96-L96</f>
        <v>5.0199999999999996</v>
      </c>
      <c r="N96" s="119" t="s">
        <v>269</v>
      </c>
      <c r="O96" s="119" t="s">
        <v>268</v>
      </c>
      <c r="P96" s="119"/>
      <c r="Q96" s="119" t="s">
        <v>267</v>
      </c>
      <c r="R96" s="119" t="s">
        <v>183</v>
      </c>
    </row>
    <row r="97" spans="1:18" hidden="1" outlineLevel="2">
      <c r="A97" s="119" t="s">
        <v>270</v>
      </c>
      <c r="B97" s="119" t="s">
        <v>138</v>
      </c>
      <c r="C97" s="119" t="s">
        <v>157</v>
      </c>
      <c r="D97" s="119" t="s">
        <v>56</v>
      </c>
      <c r="E97" s="119" t="s">
        <v>16</v>
      </c>
      <c r="F97" s="119" t="s">
        <v>135</v>
      </c>
      <c r="G97" s="119" t="s">
        <v>136</v>
      </c>
      <c r="H97" s="119" t="s">
        <v>135</v>
      </c>
      <c r="I97" s="119" t="s">
        <v>134</v>
      </c>
      <c r="J97" s="119" t="s">
        <v>268</v>
      </c>
      <c r="K97" s="121">
        <v>402.3</v>
      </c>
      <c r="L97" s="121">
        <v>0</v>
      </c>
      <c r="M97" s="121">
        <f>K97-L97</f>
        <v>402.3</v>
      </c>
      <c r="N97" s="119" t="s">
        <v>269</v>
      </c>
      <c r="O97" s="119" t="s">
        <v>268</v>
      </c>
      <c r="P97" s="119"/>
      <c r="Q97" s="119" t="s">
        <v>267</v>
      </c>
      <c r="R97" s="119" t="s">
        <v>183</v>
      </c>
    </row>
    <row r="98" spans="1:18" hidden="1" outlineLevel="2">
      <c r="A98" s="119" t="s">
        <v>270</v>
      </c>
      <c r="B98" s="119" t="s">
        <v>138</v>
      </c>
      <c r="C98" s="119" t="s">
        <v>157</v>
      </c>
      <c r="D98" s="119" t="s">
        <v>139</v>
      </c>
      <c r="E98" s="119" t="s">
        <v>16</v>
      </c>
      <c r="F98" s="119" t="s">
        <v>135</v>
      </c>
      <c r="G98" s="119" t="s">
        <v>136</v>
      </c>
      <c r="H98" s="119" t="s">
        <v>135</v>
      </c>
      <c r="I98" s="119" t="s">
        <v>134</v>
      </c>
      <c r="J98" s="119" t="s">
        <v>268</v>
      </c>
      <c r="K98" s="121">
        <v>0</v>
      </c>
      <c r="L98" s="121">
        <v>950</v>
      </c>
      <c r="M98" s="121">
        <f>K98-L98</f>
        <v>-950</v>
      </c>
      <c r="N98" s="119" t="s">
        <v>269</v>
      </c>
      <c r="O98" s="119" t="s">
        <v>268</v>
      </c>
      <c r="P98" s="119"/>
      <c r="Q98" s="119" t="s">
        <v>267</v>
      </c>
      <c r="R98" s="119" t="s">
        <v>183</v>
      </c>
    </row>
    <row r="99" spans="1:18" hidden="1" outlineLevel="2">
      <c r="A99" s="119" t="s">
        <v>286</v>
      </c>
      <c r="B99" s="119" t="s">
        <v>138</v>
      </c>
      <c r="C99" s="119" t="s">
        <v>157</v>
      </c>
      <c r="D99" s="119" t="s">
        <v>56</v>
      </c>
      <c r="E99" s="119" t="s">
        <v>16</v>
      </c>
      <c r="F99" s="119" t="s">
        <v>135</v>
      </c>
      <c r="G99" s="119" t="s">
        <v>136</v>
      </c>
      <c r="H99" s="119" t="s">
        <v>135</v>
      </c>
      <c r="I99" s="119" t="s">
        <v>134</v>
      </c>
      <c r="J99" s="119" t="s">
        <v>284</v>
      </c>
      <c r="K99" s="121">
        <v>0</v>
      </c>
      <c r="L99" s="121">
        <v>250</v>
      </c>
      <c r="M99" s="121">
        <f>K99-L99</f>
        <v>-250</v>
      </c>
      <c r="N99" s="119" t="s">
        <v>285</v>
      </c>
      <c r="O99" s="119" t="s">
        <v>284</v>
      </c>
      <c r="P99" s="119"/>
      <c r="Q99" s="119" t="s">
        <v>283</v>
      </c>
      <c r="R99" s="119" t="s">
        <v>216</v>
      </c>
    </row>
    <row r="100" spans="1:18" outlineLevel="1" collapsed="1">
      <c r="A100" s="119"/>
      <c r="B100" s="119"/>
      <c r="C100" s="122" t="s">
        <v>177</v>
      </c>
      <c r="D100" s="119"/>
      <c r="E100" s="119"/>
      <c r="F100" s="119"/>
      <c r="G100" s="119"/>
      <c r="H100" s="119"/>
      <c r="I100" s="119"/>
      <c r="J100" s="119"/>
      <c r="K100" s="121"/>
      <c r="L100" s="121"/>
      <c r="M100" s="120">
        <f>SUBTOTAL(9,M96:M99)</f>
        <v>-792.68000000000006</v>
      </c>
      <c r="N100" s="119"/>
      <c r="O100" s="119"/>
      <c r="P100" s="119"/>
      <c r="Q100" s="119"/>
      <c r="R100" s="119"/>
    </row>
    <row r="101" spans="1:18" hidden="1" outlineLevel="2">
      <c r="A101" s="119" t="s">
        <v>274</v>
      </c>
      <c r="B101" s="119" t="s">
        <v>138</v>
      </c>
      <c r="C101" s="119" t="s">
        <v>151</v>
      </c>
      <c r="D101" s="119" t="s">
        <v>56</v>
      </c>
      <c r="E101" s="119" t="s">
        <v>16</v>
      </c>
      <c r="F101" s="119" t="s">
        <v>135</v>
      </c>
      <c r="G101" s="119" t="s">
        <v>136</v>
      </c>
      <c r="H101" s="119" t="s">
        <v>135</v>
      </c>
      <c r="I101" s="119" t="s">
        <v>134</v>
      </c>
      <c r="J101" s="119" t="s">
        <v>272</v>
      </c>
      <c r="K101" s="121">
        <v>0</v>
      </c>
      <c r="L101" s="121">
        <v>2050</v>
      </c>
      <c r="M101" s="121">
        <f t="shared" ref="M101:M137" si="3">K101-L101</f>
        <v>-2050</v>
      </c>
      <c r="N101" s="119" t="s">
        <v>273</v>
      </c>
      <c r="O101" s="119" t="s">
        <v>272</v>
      </c>
      <c r="P101" s="119"/>
      <c r="Q101" s="119" t="s">
        <v>271</v>
      </c>
      <c r="R101" s="119" t="s">
        <v>216</v>
      </c>
    </row>
    <row r="102" spans="1:18" hidden="1" outlineLevel="2">
      <c r="A102" s="119" t="s">
        <v>270</v>
      </c>
      <c r="B102" s="119" t="s">
        <v>138</v>
      </c>
      <c r="C102" s="119" t="s">
        <v>151</v>
      </c>
      <c r="D102" s="119" t="s">
        <v>142</v>
      </c>
      <c r="E102" s="119" t="s">
        <v>143</v>
      </c>
      <c r="F102" s="119" t="s">
        <v>135</v>
      </c>
      <c r="G102" s="119" t="s">
        <v>136</v>
      </c>
      <c r="H102" s="119" t="s">
        <v>135</v>
      </c>
      <c r="I102" s="119" t="s">
        <v>134</v>
      </c>
      <c r="J102" s="119" t="s">
        <v>268</v>
      </c>
      <c r="K102" s="121">
        <v>0</v>
      </c>
      <c r="L102" s="121">
        <v>243.17</v>
      </c>
      <c r="M102" s="121">
        <f t="shared" si="3"/>
        <v>-243.17</v>
      </c>
      <c r="N102" s="119" t="s">
        <v>269</v>
      </c>
      <c r="O102" s="119" t="s">
        <v>268</v>
      </c>
      <c r="P102" s="119"/>
      <c r="Q102" s="119" t="s">
        <v>267</v>
      </c>
      <c r="R102" s="119" t="s">
        <v>183</v>
      </c>
    </row>
    <row r="103" spans="1:18" hidden="1" outlineLevel="2">
      <c r="A103" s="119" t="s">
        <v>270</v>
      </c>
      <c r="B103" s="119" t="s">
        <v>138</v>
      </c>
      <c r="C103" s="119" t="s">
        <v>151</v>
      </c>
      <c r="D103" s="119" t="s">
        <v>142</v>
      </c>
      <c r="E103" s="119" t="s">
        <v>16</v>
      </c>
      <c r="F103" s="119" t="s">
        <v>135</v>
      </c>
      <c r="G103" s="119" t="s">
        <v>136</v>
      </c>
      <c r="H103" s="119" t="s">
        <v>135</v>
      </c>
      <c r="I103" s="119" t="s">
        <v>134</v>
      </c>
      <c r="J103" s="119" t="s">
        <v>268</v>
      </c>
      <c r="K103" s="121">
        <v>0</v>
      </c>
      <c r="L103" s="121">
        <v>762.48</v>
      </c>
      <c r="M103" s="121">
        <f t="shared" si="3"/>
        <v>-762.48</v>
      </c>
      <c r="N103" s="119" t="s">
        <v>269</v>
      </c>
      <c r="O103" s="119" t="s">
        <v>268</v>
      </c>
      <c r="P103" s="119"/>
      <c r="Q103" s="119" t="s">
        <v>267</v>
      </c>
      <c r="R103" s="119" t="s">
        <v>183</v>
      </c>
    </row>
    <row r="104" spans="1:18" hidden="1" outlineLevel="2">
      <c r="A104" s="119" t="s">
        <v>270</v>
      </c>
      <c r="B104" s="119" t="s">
        <v>138</v>
      </c>
      <c r="C104" s="119" t="s">
        <v>151</v>
      </c>
      <c r="D104" s="119" t="s">
        <v>56</v>
      </c>
      <c r="E104" s="119" t="s">
        <v>16</v>
      </c>
      <c r="F104" s="119" t="s">
        <v>135</v>
      </c>
      <c r="G104" s="119" t="s">
        <v>136</v>
      </c>
      <c r="H104" s="119" t="s">
        <v>135</v>
      </c>
      <c r="I104" s="119" t="s">
        <v>134</v>
      </c>
      <c r="J104" s="119" t="s">
        <v>268</v>
      </c>
      <c r="K104" s="121">
        <v>44348.15</v>
      </c>
      <c r="L104" s="121">
        <v>0</v>
      </c>
      <c r="M104" s="121">
        <f t="shared" si="3"/>
        <v>44348.15</v>
      </c>
      <c r="N104" s="119" t="s">
        <v>269</v>
      </c>
      <c r="O104" s="119" t="s">
        <v>268</v>
      </c>
      <c r="P104" s="119"/>
      <c r="Q104" s="119" t="s">
        <v>267</v>
      </c>
      <c r="R104" s="119" t="s">
        <v>183</v>
      </c>
    </row>
    <row r="105" spans="1:18" hidden="1" outlineLevel="2">
      <c r="A105" s="119" t="s">
        <v>270</v>
      </c>
      <c r="B105" s="119" t="s">
        <v>138</v>
      </c>
      <c r="C105" s="119" t="s">
        <v>151</v>
      </c>
      <c r="D105" s="119" t="s">
        <v>150</v>
      </c>
      <c r="E105" s="119" t="s">
        <v>16</v>
      </c>
      <c r="F105" s="119" t="s">
        <v>135</v>
      </c>
      <c r="G105" s="119" t="s">
        <v>136</v>
      </c>
      <c r="H105" s="119" t="s">
        <v>135</v>
      </c>
      <c r="I105" s="119" t="s">
        <v>134</v>
      </c>
      <c r="J105" s="119" t="s">
        <v>268</v>
      </c>
      <c r="K105" s="121">
        <v>0</v>
      </c>
      <c r="L105" s="121">
        <v>2237.02</v>
      </c>
      <c r="M105" s="121">
        <f t="shared" si="3"/>
        <v>-2237.02</v>
      </c>
      <c r="N105" s="119" t="s">
        <v>269</v>
      </c>
      <c r="O105" s="119" t="s">
        <v>268</v>
      </c>
      <c r="P105" s="119"/>
      <c r="Q105" s="119" t="s">
        <v>267</v>
      </c>
      <c r="R105" s="119" t="s">
        <v>183</v>
      </c>
    </row>
    <row r="106" spans="1:18" hidden="1" outlineLevel="2">
      <c r="A106" s="119" t="s">
        <v>270</v>
      </c>
      <c r="B106" s="119" t="s">
        <v>138</v>
      </c>
      <c r="C106" s="119" t="s">
        <v>151</v>
      </c>
      <c r="D106" s="119" t="s">
        <v>148</v>
      </c>
      <c r="E106" s="119" t="s">
        <v>16</v>
      </c>
      <c r="F106" s="119" t="s">
        <v>135</v>
      </c>
      <c r="G106" s="119" t="s">
        <v>136</v>
      </c>
      <c r="H106" s="119" t="s">
        <v>135</v>
      </c>
      <c r="I106" s="119" t="s">
        <v>134</v>
      </c>
      <c r="J106" s="119" t="s">
        <v>268</v>
      </c>
      <c r="K106" s="121">
        <v>0</v>
      </c>
      <c r="L106" s="121">
        <v>3756.64</v>
      </c>
      <c r="M106" s="121">
        <f t="shared" si="3"/>
        <v>-3756.64</v>
      </c>
      <c r="N106" s="119" t="s">
        <v>269</v>
      </c>
      <c r="O106" s="119" t="s">
        <v>268</v>
      </c>
      <c r="P106" s="119"/>
      <c r="Q106" s="119" t="s">
        <v>267</v>
      </c>
      <c r="R106" s="119" t="s">
        <v>183</v>
      </c>
    </row>
    <row r="107" spans="1:18" hidden="1" outlineLevel="2">
      <c r="A107" s="119" t="s">
        <v>270</v>
      </c>
      <c r="B107" s="119" t="s">
        <v>138</v>
      </c>
      <c r="C107" s="119" t="s">
        <v>151</v>
      </c>
      <c r="D107" s="119" t="s">
        <v>148</v>
      </c>
      <c r="E107" s="119" t="s">
        <v>143</v>
      </c>
      <c r="F107" s="119" t="s">
        <v>135</v>
      </c>
      <c r="G107" s="119" t="s">
        <v>136</v>
      </c>
      <c r="H107" s="119" t="s">
        <v>135</v>
      </c>
      <c r="I107" s="119" t="s">
        <v>134</v>
      </c>
      <c r="J107" s="119" t="s">
        <v>268</v>
      </c>
      <c r="K107" s="121">
        <v>0</v>
      </c>
      <c r="L107" s="121">
        <v>348.64</v>
      </c>
      <c r="M107" s="121">
        <f t="shared" si="3"/>
        <v>-348.64</v>
      </c>
      <c r="N107" s="119" t="s">
        <v>269</v>
      </c>
      <c r="O107" s="119" t="s">
        <v>268</v>
      </c>
      <c r="P107" s="119"/>
      <c r="Q107" s="119" t="s">
        <v>267</v>
      </c>
      <c r="R107" s="119" t="s">
        <v>183</v>
      </c>
    </row>
    <row r="108" spans="1:18" hidden="1" outlineLevel="2">
      <c r="A108" s="119" t="s">
        <v>270</v>
      </c>
      <c r="B108" s="119" t="s">
        <v>138</v>
      </c>
      <c r="C108" s="119" t="s">
        <v>151</v>
      </c>
      <c r="D108" s="119" t="s">
        <v>159</v>
      </c>
      <c r="E108" s="119" t="s">
        <v>16</v>
      </c>
      <c r="F108" s="119" t="s">
        <v>135</v>
      </c>
      <c r="G108" s="119" t="s">
        <v>136</v>
      </c>
      <c r="H108" s="119" t="s">
        <v>135</v>
      </c>
      <c r="I108" s="119" t="s">
        <v>134</v>
      </c>
      <c r="J108" s="119" t="s">
        <v>268</v>
      </c>
      <c r="K108" s="121">
        <v>25.98</v>
      </c>
      <c r="L108" s="121">
        <v>0</v>
      </c>
      <c r="M108" s="121">
        <f t="shared" si="3"/>
        <v>25.98</v>
      </c>
      <c r="N108" s="119" t="s">
        <v>269</v>
      </c>
      <c r="O108" s="119" t="s">
        <v>268</v>
      </c>
      <c r="P108" s="119"/>
      <c r="Q108" s="119" t="s">
        <v>267</v>
      </c>
      <c r="R108" s="119" t="s">
        <v>183</v>
      </c>
    </row>
    <row r="109" spans="1:18" hidden="1" outlineLevel="2">
      <c r="A109" s="119" t="s">
        <v>270</v>
      </c>
      <c r="B109" s="119" t="s">
        <v>138</v>
      </c>
      <c r="C109" s="119" t="s">
        <v>151</v>
      </c>
      <c r="D109" s="119" t="s">
        <v>309</v>
      </c>
      <c r="E109" s="119" t="s">
        <v>16</v>
      </c>
      <c r="F109" s="119" t="s">
        <v>308</v>
      </c>
      <c r="G109" s="119" t="s">
        <v>136</v>
      </c>
      <c r="H109" s="119" t="s">
        <v>135</v>
      </c>
      <c r="I109" s="119" t="s">
        <v>134</v>
      </c>
      <c r="J109" s="119" t="s">
        <v>268</v>
      </c>
      <c r="K109" s="121">
        <v>50000</v>
      </c>
      <c r="L109" s="121">
        <v>0</v>
      </c>
      <c r="M109" s="121">
        <f t="shared" si="3"/>
        <v>50000</v>
      </c>
      <c r="N109" s="119" t="s">
        <v>269</v>
      </c>
      <c r="O109" s="119" t="s">
        <v>268</v>
      </c>
      <c r="P109" s="119"/>
      <c r="Q109" s="119" t="s">
        <v>267</v>
      </c>
      <c r="R109" s="119" t="s">
        <v>183</v>
      </c>
    </row>
    <row r="110" spans="1:18" hidden="1" outlineLevel="2">
      <c r="A110" s="119" t="s">
        <v>270</v>
      </c>
      <c r="B110" s="119" t="s">
        <v>138</v>
      </c>
      <c r="C110" s="119" t="s">
        <v>151</v>
      </c>
      <c r="D110" s="119" t="s">
        <v>154</v>
      </c>
      <c r="E110" s="119" t="s">
        <v>16</v>
      </c>
      <c r="F110" s="119" t="s">
        <v>135</v>
      </c>
      <c r="G110" s="119" t="s">
        <v>136</v>
      </c>
      <c r="H110" s="119" t="s">
        <v>135</v>
      </c>
      <c r="I110" s="119" t="s">
        <v>134</v>
      </c>
      <c r="J110" s="119" t="s">
        <v>268</v>
      </c>
      <c r="K110" s="121">
        <v>0</v>
      </c>
      <c r="L110" s="121">
        <v>2678.8</v>
      </c>
      <c r="M110" s="121">
        <f t="shared" si="3"/>
        <v>-2678.8</v>
      </c>
      <c r="N110" s="119" t="s">
        <v>269</v>
      </c>
      <c r="O110" s="119" t="s">
        <v>268</v>
      </c>
      <c r="P110" s="119"/>
      <c r="Q110" s="119" t="s">
        <v>267</v>
      </c>
      <c r="R110" s="119" t="s">
        <v>183</v>
      </c>
    </row>
    <row r="111" spans="1:18" hidden="1" outlineLevel="2">
      <c r="A111" s="119" t="s">
        <v>270</v>
      </c>
      <c r="B111" s="119" t="s">
        <v>138</v>
      </c>
      <c r="C111" s="119" t="s">
        <v>151</v>
      </c>
      <c r="D111" s="119" t="s">
        <v>139</v>
      </c>
      <c r="E111" s="119" t="s">
        <v>16</v>
      </c>
      <c r="F111" s="119" t="s">
        <v>135</v>
      </c>
      <c r="G111" s="119" t="s">
        <v>136</v>
      </c>
      <c r="H111" s="119" t="s">
        <v>135</v>
      </c>
      <c r="I111" s="119" t="s">
        <v>134</v>
      </c>
      <c r="J111" s="119" t="s">
        <v>268</v>
      </c>
      <c r="K111" s="121">
        <v>401.7</v>
      </c>
      <c r="L111" s="121">
        <v>0</v>
      </c>
      <c r="M111" s="121">
        <f t="shared" si="3"/>
        <v>401.7</v>
      </c>
      <c r="N111" s="119" t="s">
        <v>269</v>
      </c>
      <c r="O111" s="119" t="s">
        <v>268</v>
      </c>
      <c r="P111" s="119"/>
      <c r="Q111" s="119" t="s">
        <v>267</v>
      </c>
      <c r="R111" s="119" t="s">
        <v>183</v>
      </c>
    </row>
    <row r="112" spans="1:18" hidden="1" outlineLevel="2">
      <c r="A112" s="119" t="s">
        <v>270</v>
      </c>
      <c r="B112" s="119" t="s">
        <v>138</v>
      </c>
      <c r="C112" s="119" t="s">
        <v>151</v>
      </c>
      <c r="D112" s="119" t="s">
        <v>137</v>
      </c>
      <c r="E112" s="119" t="s">
        <v>16</v>
      </c>
      <c r="F112" s="119" t="s">
        <v>135</v>
      </c>
      <c r="G112" s="119" t="s">
        <v>136</v>
      </c>
      <c r="H112" s="119" t="s">
        <v>135</v>
      </c>
      <c r="I112" s="119" t="s">
        <v>134</v>
      </c>
      <c r="J112" s="119" t="s">
        <v>268</v>
      </c>
      <c r="K112" s="121">
        <v>0</v>
      </c>
      <c r="L112" s="121">
        <v>195.69</v>
      </c>
      <c r="M112" s="121">
        <f t="shared" si="3"/>
        <v>-195.69</v>
      </c>
      <c r="N112" s="119" t="s">
        <v>269</v>
      </c>
      <c r="O112" s="119" t="s">
        <v>268</v>
      </c>
      <c r="P112" s="119"/>
      <c r="Q112" s="119" t="s">
        <v>267</v>
      </c>
      <c r="R112" s="119" t="s">
        <v>183</v>
      </c>
    </row>
    <row r="113" spans="1:18" hidden="1" outlineLevel="2">
      <c r="A113" s="119" t="s">
        <v>270</v>
      </c>
      <c r="B113" s="119" t="s">
        <v>138</v>
      </c>
      <c r="C113" s="119" t="s">
        <v>151</v>
      </c>
      <c r="D113" s="119" t="s">
        <v>141</v>
      </c>
      <c r="E113" s="119" t="s">
        <v>16</v>
      </c>
      <c r="F113" s="119" t="s">
        <v>135</v>
      </c>
      <c r="G113" s="119" t="s">
        <v>136</v>
      </c>
      <c r="H113" s="119" t="s">
        <v>135</v>
      </c>
      <c r="I113" s="119" t="s">
        <v>134</v>
      </c>
      <c r="J113" s="119" t="s">
        <v>268</v>
      </c>
      <c r="K113" s="121">
        <v>0</v>
      </c>
      <c r="L113" s="121">
        <v>182.07</v>
      </c>
      <c r="M113" s="121">
        <f t="shared" si="3"/>
        <v>-182.07</v>
      </c>
      <c r="N113" s="119" t="s">
        <v>269</v>
      </c>
      <c r="O113" s="119" t="s">
        <v>268</v>
      </c>
      <c r="P113" s="119"/>
      <c r="Q113" s="119" t="s">
        <v>267</v>
      </c>
      <c r="R113" s="119" t="s">
        <v>183</v>
      </c>
    </row>
    <row r="114" spans="1:18" hidden="1" outlineLevel="2">
      <c r="A114" s="119" t="s">
        <v>270</v>
      </c>
      <c r="B114" s="119" t="s">
        <v>138</v>
      </c>
      <c r="C114" s="119" t="s">
        <v>151</v>
      </c>
      <c r="D114" s="119" t="s">
        <v>153</v>
      </c>
      <c r="E114" s="119" t="s">
        <v>16</v>
      </c>
      <c r="F114" s="119" t="s">
        <v>135</v>
      </c>
      <c r="G114" s="119" t="s">
        <v>136</v>
      </c>
      <c r="H114" s="119" t="s">
        <v>135</v>
      </c>
      <c r="I114" s="119" t="s">
        <v>134</v>
      </c>
      <c r="J114" s="119" t="s">
        <v>268</v>
      </c>
      <c r="K114" s="121">
        <v>0</v>
      </c>
      <c r="L114" s="121">
        <v>1268.97</v>
      </c>
      <c r="M114" s="121">
        <f t="shared" si="3"/>
        <v>-1268.97</v>
      </c>
      <c r="N114" s="119" t="s">
        <v>269</v>
      </c>
      <c r="O114" s="119" t="s">
        <v>268</v>
      </c>
      <c r="P114" s="119"/>
      <c r="Q114" s="119" t="s">
        <v>267</v>
      </c>
      <c r="R114" s="119" t="s">
        <v>183</v>
      </c>
    </row>
    <row r="115" spans="1:18" hidden="1" outlineLevel="2">
      <c r="A115" s="119" t="s">
        <v>270</v>
      </c>
      <c r="B115" s="119" t="s">
        <v>138</v>
      </c>
      <c r="C115" s="119" t="s">
        <v>151</v>
      </c>
      <c r="D115" s="119" t="s">
        <v>145</v>
      </c>
      <c r="E115" s="119" t="s">
        <v>16</v>
      </c>
      <c r="F115" s="119" t="s">
        <v>135</v>
      </c>
      <c r="G115" s="119" t="s">
        <v>136</v>
      </c>
      <c r="H115" s="119" t="s">
        <v>135</v>
      </c>
      <c r="I115" s="119" t="s">
        <v>134</v>
      </c>
      <c r="J115" s="119" t="s">
        <v>268</v>
      </c>
      <c r="K115" s="121">
        <v>0</v>
      </c>
      <c r="L115" s="121">
        <v>1265.43</v>
      </c>
      <c r="M115" s="121">
        <f t="shared" si="3"/>
        <v>-1265.43</v>
      </c>
      <c r="N115" s="119" t="s">
        <v>269</v>
      </c>
      <c r="O115" s="119" t="s">
        <v>268</v>
      </c>
      <c r="P115" s="119"/>
      <c r="Q115" s="119" t="s">
        <v>267</v>
      </c>
      <c r="R115" s="119" t="s">
        <v>183</v>
      </c>
    </row>
    <row r="116" spans="1:18" hidden="1" outlineLevel="2">
      <c r="A116" s="119" t="s">
        <v>307</v>
      </c>
      <c r="B116" s="119" t="s">
        <v>138</v>
      </c>
      <c r="C116" s="119" t="s">
        <v>151</v>
      </c>
      <c r="D116" s="119" t="s">
        <v>56</v>
      </c>
      <c r="E116" s="119" t="s">
        <v>16</v>
      </c>
      <c r="F116" s="119" t="s">
        <v>135</v>
      </c>
      <c r="G116" s="119" t="s">
        <v>136</v>
      </c>
      <c r="H116" s="119" t="s">
        <v>135</v>
      </c>
      <c r="I116" s="119" t="s">
        <v>134</v>
      </c>
      <c r="J116" s="119" t="s">
        <v>305</v>
      </c>
      <c r="K116" s="121">
        <v>5000</v>
      </c>
      <c r="L116" s="121">
        <v>0</v>
      </c>
      <c r="M116" s="121">
        <f t="shared" si="3"/>
        <v>5000</v>
      </c>
      <c r="N116" s="119" t="s">
        <v>306</v>
      </c>
      <c r="O116" s="119" t="s">
        <v>305</v>
      </c>
      <c r="P116" s="119"/>
      <c r="Q116" s="119" t="s">
        <v>304</v>
      </c>
      <c r="R116" s="119" t="s">
        <v>216</v>
      </c>
    </row>
    <row r="117" spans="1:18" hidden="1" outlineLevel="2">
      <c r="A117" s="119" t="s">
        <v>303</v>
      </c>
      <c r="B117" s="119" t="s">
        <v>138</v>
      </c>
      <c r="C117" s="119" t="s">
        <v>151</v>
      </c>
      <c r="D117" s="119" t="s">
        <v>56</v>
      </c>
      <c r="E117" s="119" t="s">
        <v>16</v>
      </c>
      <c r="F117" s="119" t="s">
        <v>135</v>
      </c>
      <c r="G117" s="119" t="s">
        <v>136</v>
      </c>
      <c r="H117" s="119" t="s">
        <v>135</v>
      </c>
      <c r="I117" s="119" t="s">
        <v>134</v>
      </c>
      <c r="J117" s="119" t="s">
        <v>300</v>
      </c>
      <c r="K117" s="121">
        <v>0</v>
      </c>
      <c r="L117" s="121">
        <v>18850</v>
      </c>
      <c r="M117" s="121">
        <f t="shared" si="3"/>
        <v>-18850</v>
      </c>
      <c r="N117" s="119" t="s">
        <v>247</v>
      </c>
      <c r="O117" s="119" t="s">
        <v>300</v>
      </c>
      <c r="P117" s="119"/>
      <c r="Q117" s="119" t="s">
        <v>302</v>
      </c>
      <c r="R117" s="119" t="s">
        <v>216</v>
      </c>
    </row>
    <row r="118" spans="1:18" hidden="1" outlineLevel="2">
      <c r="A118" s="119" t="s">
        <v>301</v>
      </c>
      <c r="B118" s="119" t="s">
        <v>138</v>
      </c>
      <c r="C118" s="119" t="s">
        <v>151</v>
      </c>
      <c r="D118" s="119" t="s">
        <v>139</v>
      </c>
      <c r="E118" s="119" t="s">
        <v>16</v>
      </c>
      <c r="F118" s="119" t="s">
        <v>135</v>
      </c>
      <c r="G118" s="119" t="s">
        <v>136</v>
      </c>
      <c r="H118" s="119" t="s">
        <v>135</v>
      </c>
      <c r="I118" s="119" t="s">
        <v>134</v>
      </c>
      <c r="J118" s="119" t="s">
        <v>300</v>
      </c>
      <c r="K118" s="121">
        <v>1010</v>
      </c>
      <c r="L118" s="121">
        <v>0</v>
      </c>
      <c r="M118" s="121">
        <f t="shared" si="3"/>
        <v>1010</v>
      </c>
      <c r="N118" s="119" t="s">
        <v>298</v>
      </c>
      <c r="O118" s="119" t="s">
        <v>300</v>
      </c>
      <c r="P118" s="119"/>
      <c r="Q118" s="119" t="s">
        <v>299</v>
      </c>
      <c r="R118" s="119" t="s">
        <v>216</v>
      </c>
    </row>
    <row r="119" spans="1:18" hidden="1" outlineLevel="2">
      <c r="A119" s="119" t="s">
        <v>301</v>
      </c>
      <c r="B119" s="119" t="s">
        <v>138</v>
      </c>
      <c r="C119" s="119" t="s">
        <v>151</v>
      </c>
      <c r="D119" s="119" t="s">
        <v>56</v>
      </c>
      <c r="E119" s="119" t="s">
        <v>16</v>
      </c>
      <c r="F119" s="119" t="s">
        <v>135</v>
      </c>
      <c r="G119" s="119" t="s">
        <v>136</v>
      </c>
      <c r="H119" s="119" t="s">
        <v>135</v>
      </c>
      <c r="I119" s="119" t="s">
        <v>134</v>
      </c>
      <c r="J119" s="119" t="s">
        <v>300</v>
      </c>
      <c r="K119" s="121">
        <v>0</v>
      </c>
      <c r="L119" s="121">
        <v>1010</v>
      </c>
      <c r="M119" s="121">
        <f t="shared" si="3"/>
        <v>-1010</v>
      </c>
      <c r="N119" s="119" t="s">
        <v>298</v>
      </c>
      <c r="O119" s="119" t="s">
        <v>300</v>
      </c>
      <c r="P119" s="119"/>
      <c r="Q119" s="119" t="s">
        <v>299</v>
      </c>
      <c r="R119" s="119" t="s">
        <v>216</v>
      </c>
    </row>
    <row r="120" spans="1:18" hidden="1" outlineLevel="2">
      <c r="A120" s="119" t="s">
        <v>293</v>
      </c>
      <c r="B120" s="119" t="s">
        <v>138</v>
      </c>
      <c r="C120" s="119" t="s">
        <v>151</v>
      </c>
      <c r="D120" s="119" t="s">
        <v>56</v>
      </c>
      <c r="E120" s="119" t="s">
        <v>16</v>
      </c>
      <c r="F120" s="119" t="s">
        <v>135</v>
      </c>
      <c r="G120" s="119" t="s">
        <v>136</v>
      </c>
      <c r="H120" s="119" t="s">
        <v>135</v>
      </c>
      <c r="I120" s="119" t="s">
        <v>134</v>
      </c>
      <c r="J120" s="119" t="s">
        <v>291</v>
      </c>
      <c r="K120" s="121">
        <v>250</v>
      </c>
      <c r="L120" s="121">
        <v>0</v>
      </c>
      <c r="M120" s="121">
        <f t="shared" si="3"/>
        <v>250</v>
      </c>
      <c r="N120" s="119" t="s">
        <v>292</v>
      </c>
      <c r="O120" s="119" t="s">
        <v>291</v>
      </c>
      <c r="P120" s="119"/>
      <c r="Q120" s="119" t="s">
        <v>290</v>
      </c>
      <c r="R120" s="119" t="s">
        <v>216</v>
      </c>
    </row>
    <row r="121" spans="1:18" hidden="1" outlineLevel="2">
      <c r="A121" s="119" t="s">
        <v>293</v>
      </c>
      <c r="B121" s="119" t="s">
        <v>138</v>
      </c>
      <c r="C121" s="119" t="s">
        <v>151</v>
      </c>
      <c r="D121" s="119" t="s">
        <v>148</v>
      </c>
      <c r="E121" s="119" t="s">
        <v>16</v>
      </c>
      <c r="F121" s="119" t="s">
        <v>135</v>
      </c>
      <c r="G121" s="119" t="s">
        <v>136</v>
      </c>
      <c r="H121" s="119" t="s">
        <v>135</v>
      </c>
      <c r="I121" s="119" t="s">
        <v>134</v>
      </c>
      <c r="J121" s="119" t="s">
        <v>291</v>
      </c>
      <c r="K121" s="121">
        <v>0</v>
      </c>
      <c r="L121" s="121">
        <v>5683</v>
      </c>
      <c r="M121" s="121">
        <f t="shared" si="3"/>
        <v>-5683</v>
      </c>
      <c r="N121" s="119" t="s">
        <v>292</v>
      </c>
      <c r="O121" s="119" t="s">
        <v>291</v>
      </c>
      <c r="P121" s="119"/>
      <c r="Q121" s="119" t="s">
        <v>290</v>
      </c>
      <c r="R121" s="119" t="s">
        <v>216</v>
      </c>
    </row>
    <row r="122" spans="1:18" hidden="1" outlineLevel="2">
      <c r="A122" s="119" t="s">
        <v>293</v>
      </c>
      <c r="B122" s="119" t="s">
        <v>138</v>
      </c>
      <c r="C122" s="119" t="s">
        <v>151</v>
      </c>
      <c r="D122" s="119" t="s">
        <v>150</v>
      </c>
      <c r="E122" s="119" t="s">
        <v>16</v>
      </c>
      <c r="F122" s="119" t="s">
        <v>135</v>
      </c>
      <c r="G122" s="119" t="s">
        <v>136</v>
      </c>
      <c r="H122" s="119" t="s">
        <v>135</v>
      </c>
      <c r="I122" s="119" t="s">
        <v>134</v>
      </c>
      <c r="J122" s="119" t="s">
        <v>291</v>
      </c>
      <c r="K122" s="121">
        <v>0</v>
      </c>
      <c r="L122" s="121">
        <v>4000</v>
      </c>
      <c r="M122" s="121">
        <f t="shared" si="3"/>
        <v>-4000</v>
      </c>
      <c r="N122" s="119" t="s">
        <v>292</v>
      </c>
      <c r="O122" s="119" t="s">
        <v>291</v>
      </c>
      <c r="P122" s="119"/>
      <c r="Q122" s="119" t="s">
        <v>290</v>
      </c>
      <c r="R122" s="119" t="s">
        <v>216</v>
      </c>
    </row>
    <row r="123" spans="1:18" hidden="1" outlineLevel="2">
      <c r="A123" s="119" t="s">
        <v>293</v>
      </c>
      <c r="B123" s="119" t="s">
        <v>138</v>
      </c>
      <c r="C123" s="119" t="s">
        <v>151</v>
      </c>
      <c r="D123" s="119" t="s">
        <v>139</v>
      </c>
      <c r="E123" s="119" t="s">
        <v>16</v>
      </c>
      <c r="F123" s="119" t="s">
        <v>135</v>
      </c>
      <c r="G123" s="119" t="s">
        <v>136</v>
      </c>
      <c r="H123" s="119" t="s">
        <v>135</v>
      </c>
      <c r="I123" s="119" t="s">
        <v>134</v>
      </c>
      <c r="J123" s="119" t="s">
        <v>291</v>
      </c>
      <c r="K123" s="121">
        <v>3200</v>
      </c>
      <c r="L123" s="121">
        <v>0</v>
      </c>
      <c r="M123" s="121">
        <f t="shared" si="3"/>
        <v>3200</v>
      </c>
      <c r="N123" s="119" t="s">
        <v>292</v>
      </c>
      <c r="O123" s="119" t="s">
        <v>291</v>
      </c>
      <c r="P123" s="119"/>
      <c r="Q123" s="119" t="s">
        <v>290</v>
      </c>
      <c r="R123" s="119" t="s">
        <v>216</v>
      </c>
    </row>
    <row r="124" spans="1:18" hidden="1" outlineLevel="2">
      <c r="A124" s="119" t="s">
        <v>293</v>
      </c>
      <c r="B124" s="119" t="s">
        <v>138</v>
      </c>
      <c r="C124" s="119" t="s">
        <v>151</v>
      </c>
      <c r="D124" s="119" t="s">
        <v>154</v>
      </c>
      <c r="E124" s="119" t="s">
        <v>16</v>
      </c>
      <c r="F124" s="119" t="s">
        <v>135</v>
      </c>
      <c r="G124" s="119" t="s">
        <v>136</v>
      </c>
      <c r="H124" s="119" t="s">
        <v>135</v>
      </c>
      <c r="I124" s="119" t="s">
        <v>134</v>
      </c>
      <c r="J124" s="119" t="s">
        <v>291</v>
      </c>
      <c r="K124" s="121">
        <v>0</v>
      </c>
      <c r="L124" s="121">
        <v>635</v>
      </c>
      <c r="M124" s="121">
        <f t="shared" si="3"/>
        <v>-635</v>
      </c>
      <c r="N124" s="119" t="s">
        <v>298</v>
      </c>
      <c r="O124" s="119" t="s">
        <v>291</v>
      </c>
      <c r="P124" s="119"/>
      <c r="Q124" s="119" t="s">
        <v>290</v>
      </c>
      <c r="R124" s="119" t="s">
        <v>216</v>
      </c>
    </row>
    <row r="125" spans="1:18" hidden="1" outlineLevel="2">
      <c r="A125" s="119" t="s">
        <v>289</v>
      </c>
      <c r="B125" s="119" t="s">
        <v>138</v>
      </c>
      <c r="C125" s="119" t="s">
        <v>151</v>
      </c>
      <c r="D125" s="119" t="s">
        <v>139</v>
      </c>
      <c r="E125" s="119" t="s">
        <v>16</v>
      </c>
      <c r="F125" s="119" t="s">
        <v>135</v>
      </c>
      <c r="G125" s="119" t="s">
        <v>136</v>
      </c>
      <c r="H125" s="119" t="s">
        <v>135</v>
      </c>
      <c r="I125" s="119" t="s">
        <v>134</v>
      </c>
      <c r="J125" s="119" t="s">
        <v>268</v>
      </c>
      <c r="K125" s="121">
        <v>3000</v>
      </c>
      <c r="L125" s="121">
        <v>0</v>
      </c>
      <c r="M125" s="121">
        <f t="shared" si="3"/>
        <v>3000</v>
      </c>
      <c r="N125" s="119" t="s">
        <v>288</v>
      </c>
      <c r="O125" s="119" t="s">
        <v>268</v>
      </c>
      <c r="P125" s="119"/>
      <c r="Q125" s="119" t="s">
        <v>287</v>
      </c>
      <c r="R125" s="119" t="s">
        <v>216</v>
      </c>
    </row>
    <row r="126" spans="1:18" hidden="1" outlineLevel="2">
      <c r="A126" s="119" t="s">
        <v>289</v>
      </c>
      <c r="B126" s="119" t="s">
        <v>138</v>
      </c>
      <c r="C126" s="119" t="s">
        <v>151</v>
      </c>
      <c r="D126" s="119" t="s">
        <v>56</v>
      </c>
      <c r="E126" s="119" t="s">
        <v>16</v>
      </c>
      <c r="F126" s="119" t="s">
        <v>135</v>
      </c>
      <c r="G126" s="119" t="s">
        <v>136</v>
      </c>
      <c r="H126" s="119" t="s">
        <v>135</v>
      </c>
      <c r="I126" s="119" t="s">
        <v>134</v>
      </c>
      <c r="J126" s="119" t="s">
        <v>268</v>
      </c>
      <c r="K126" s="121">
        <v>0</v>
      </c>
      <c r="L126" s="121">
        <v>16000</v>
      </c>
      <c r="M126" s="121">
        <f t="shared" si="3"/>
        <v>-16000</v>
      </c>
      <c r="N126" s="119" t="s">
        <v>288</v>
      </c>
      <c r="O126" s="119" t="s">
        <v>268</v>
      </c>
      <c r="P126" s="119"/>
      <c r="Q126" s="119" t="s">
        <v>287</v>
      </c>
      <c r="R126" s="119" t="s">
        <v>216</v>
      </c>
    </row>
    <row r="127" spans="1:18" hidden="1" outlineLevel="2">
      <c r="A127" s="119" t="s">
        <v>297</v>
      </c>
      <c r="B127" s="119" t="s">
        <v>138</v>
      </c>
      <c r="C127" s="119" t="s">
        <v>151</v>
      </c>
      <c r="D127" s="119" t="s">
        <v>56</v>
      </c>
      <c r="E127" s="119" t="s">
        <v>16</v>
      </c>
      <c r="F127" s="119" t="s">
        <v>135</v>
      </c>
      <c r="G127" s="119" t="s">
        <v>136</v>
      </c>
      <c r="H127" s="119" t="s">
        <v>135</v>
      </c>
      <c r="I127" s="119" t="s">
        <v>134</v>
      </c>
      <c r="J127" s="119" t="s">
        <v>295</v>
      </c>
      <c r="K127" s="121">
        <v>127</v>
      </c>
      <c r="L127" s="121">
        <v>0</v>
      </c>
      <c r="M127" s="121">
        <f t="shared" si="3"/>
        <v>127</v>
      </c>
      <c r="N127" s="119" t="s">
        <v>296</v>
      </c>
      <c r="O127" s="119" t="s">
        <v>295</v>
      </c>
      <c r="P127" s="119"/>
      <c r="Q127" s="119" t="s">
        <v>294</v>
      </c>
      <c r="R127" s="119" t="s">
        <v>216</v>
      </c>
    </row>
    <row r="128" spans="1:18" hidden="1" outlineLevel="2">
      <c r="A128" s="119" t="s">
        <v>297</v>
      </c>
      <c r="B128" s="119" t="s">
        <v>138</v>
      </c>
      <c r="C128" s="119" t="s">
        <v>151</v>
      </c>
      <c r="D128" s="119" t="s">
        <v>148</v>
      </c>
      <c r="E128" s="119" t="s">
        <v>16</v>
      </c>
      <c r="F128" s="119" t="s">
        <v>135</v>
      </c>
      <c r="G128" s="119" t="s">
        <v>136</v>
      </c>
      <c r="H128" s="119" t="s">
        <v>135</v>
      </c>
      <c r="I128" s="119" t="s">
        <v>134</v>
      </c>
      <c r="J128" s="119" t="s">
        <v>295</v>
      </c>
      <c r="K128" s="121">
        <v>0</v>
      </c>
      <c r="L128" s="121">
        <v>127</v>
      </c>
      <c r="M128" s="121">
        <f t="shared" si="3"/>
        <v>-127</v>
      </c>
      <c r="N128" s="119" t="s">
        <v>296</v>
      </c>
      <c r="O128" s="119" t="s">
        <v>295</v>
      </c>
      <c r="P128" s="119"/>
      <c r="Q128" s="119" t="s">
        <v>294</v>
      </c>
      <c r="R128" s="119" t="s">
        <v>216</v>
      </c>
    </row>
    <row r="129" spans="1:18" hidden="1" outlineLevel="2">
      <c r="A129" s="119" t="s">
        <v>286</v>
      </c>
      <c r="B129" s="119" t="s">
        <v>138</v>
      </c>
      <c r="C129" s="119" t="s">
        <v>151</v>
      </c>
      <c r="D129" s="119" t="s">
        <v>153</v>
      </c>
      <c r="E129" s="119" t="s">
        <v>16</v>
      </c>
      <c r="F129" s="119" t="s">
        <v>135</v>
      </c>
      <c r="G129" s="119" t="s">
        <v>136</v>
      </c>
      <c r="H129" s="119" t="s">
        <v>135</v>
      </c>
      <c r="I129" s="119" t="s">
        <v>134</v>
      </c>
      <c r="J129" s="119" t="s">
        <v>284</v>
      </c>
      <c r="K129" s="121">
        <v>0</v>
      </c>
      <c r="L129" s="121">
        <v>1000</v>
      </c>
      <c r="M129" s="121">
        <f t="shared" si="3"/>
        <v>-1000</v>
      </c>
      <c r="N129" s="119" t="s">
        <v>285</v>
      </c>
      <c r="O129" s="119" t="s">
        <v>284</v>
      </c>
      <c r="P129" s="119"/>
      <c r="Q129" s="119" t="s">
        <v>283</v>
      </c>
      <c r="R129" s="119" t="s">
        <v>216</v>
      </c>
    </row>
    <row r="130" spans="1:18" hidden="1" outlineLevel="2">
      <c r="A130" s="119" t="s">
        <v>286</v>
      </c>
      <c r="B130" s="119" t="s">
        <v>138</v>
      </c>
      <c r="C130" s="119" t="s">
        <v>151</v>
      </c>
      <c r="D130" s="119" t="s">
        <v>145</v>
      </c>
      <c r="E130" s="119" t="s">
        <v>16</v>
      </c>
      <c r="F130" s="119" t="s">
        <v>135</v>
      </c>
      <c r="G130" s="119" t="s">
        <v>136</v>
      </c>
      <c r="H130" s="119" t="s">
        <v>135</v>
      </c>
      <c r="I130" s="119" t="s">
        <v>134</v>
      </c>
      <c r="J130" s="119" t="s">
        <v>284</v>
      </c>
      <c r="K130" s="121">
        <v>0</v>
      </c>
      <c r="L130" s="121">
        <v>1000</v>
      </c>
      <c r="M130" s="121">
        <f t="shared" si="3"/>
        <v>-1000</v>
      </c>
      <c r="N130" s="119" t="s">
        <v>285</v>
      </c>
      <c r="O130" s="119" t="s">
        <v>284</v>
      </c>
      <c r="P130" s="119"/>
      <c r="Q130" s="119" t="s">
        <v>283</v>
      </c>
      <c r="R130" s="119" t="s">
        <v>216</v>
      </c>
    </row>
    <row r="131" spans="1:18" hidden="1" outlineLevel="2">
      <c r="A131" s="119" t="s">
        <v>286</v>
      </c>
      <c r="B131" s="119" t="s">
        <v>138</v>
      </c>
      <c r="C131" s="119" t="s">
        <v>151</v>
      </c>
      <c r="D131" s="119" t="s">
        <v>154</v>
      </c>
      <c r="E131" s="119" t="s">
        <v>16</v>
      </c>
      <c r="F131" s="119" t="s">
        <v>135</v>
      </c>
      <c r="G131" s="119" t="s">
        <v>136</v>
      </c>
      <c r="H131" s="119" t="s">
        <v>135</v>
      </c>
      <c r="I131" s="119" t="s">
        <v>134</v>
      </c>
      <c r="J131" s="119" t="s">
        <v>284</v>
      </c>
      <c r="K131" s="121">
        <v>911.89</v>
      </c>
      <c r="L131" s="121">
        <v>0</v>
      </c>
      <c r="M131" s="121">
        <f t="shared" si="3"/>
        <v>911.89</v>
      </c>
      <c r="N131" s="119" t="s">
        <v>285</v>
      </c>
      <c r="O131" s="119" t="s">
        <v>284</v>
      </c>
      <c r="P131" s="119"/>
      <c r="Q131" s="119" t="s">
        <v>283</v>
      </c>
      <c r="R131" s="119" t="s">
        <v>216</v>
      </c>
    </row>
    <row r="132" spans="1:18" hidden="1" outlineLevel="2">
      <c r="A132" s="119" t="s">
        <v>286</v>
      </c>
      <c r="B132" s="119" t="s">
        <v>138</v>
      </c>
      <c r="C132" s="119" t="s">
        <v>151</v>
      </c>
      <c r="D132" s="119" t="s">
        <v>148</v>
      </c>
      <c r="E132" s="119" t="s">
        <v>16</v>
      </c>
      <c r="F132" s="119" t="s">
        <v>135</v>
      </c>
      <c r="G132" s="119" t="s">
        <v>136</v>
      </c>
      <c r="H132" s="119" t="s">
        <v>135</v>
      </c>
      <c r="I132" s="119" t="s">
        <v>134</v>
      </c>
      <c r="J132" s="119" t="s">
        <v>284</v>
      </c>
      <c r="K132" s="121">
        <v>0</v>
      </c>
      <c r="L132" s="121">
        <v>1555.19</v>
      </c>
      <c r="M132" s="121">
        <f t="shared" si="3"/>
        <v>-1555.19</v>
      </c>
      <c r="N132" s="119" t="s">
        <v>285</v>
      </c>
      <c r="O132" s="119" t="s">
        <v>284</v>
      </c>
      <c r="P132" s="119"/>
      <c r="Q132" s="119" t="s">
        <v>283</v>
      </c>
      <c r="R132" s="119" t="s">
        <v>216</v>
      </c>
    </row>
    <row r="133" spans="1:18" hidden="1" outlineLevel="2">
      <c r="A133" s="119" t="s">
        <v>286</v>
      </c>
      <c r="B133" s="119" t="s">
        <v>138</v>
      </c>
      <c r="C133" s="119" t="s">
        <v>151</v>
      </c>
      <c r="D133" s="119" t="s">
        <v>142</v>
      </c>
      <c r="E133" s="119" t="s">
        <v>16</v>
      </c>
      <c r="F133" s="119" t="s">
        <v>135</v>
      </c>
      <c r="G133" s="119" t="s">
        <v>136</v>
      </c>
      <c r="H133" s="119" t="s">
        <v>135</v>
      </c>
      <c r="I133" s="119" t="s">
        <v>134</v>
      </c>
      <c r="J133" s="119" t="s">
        <v>284</v>
      </c>
      <c r="K133" s="121">
        <v>0</v>
      </c>
      <c r="L133" s="121">
        <v>1000</v>
      </c>
      <c r="M133" s="121">
        <f t="shared" si="3"/>
        <v>-1000</v>
      </c>
      <c r="N133" s="119" t="s">
        <v>285</v>
      </c>
      <c r="O133" s="119" t="s">
        <v>284</v>
      </c>
      <c r="P133" s="119"/>
      <c r="Q133" s="119" t="s">
        <v>283</v>
      </c>
      <c r="R133" s="119" t="s">
        <v>216</v>
      </c>
    </row>
    <row r="134" spans="1:18" hidden="1" outlineLevel="2">
      <c r="A134" s="119" t="s">
        <v>286</v>
      </c>
      <c r="B134" s="119" t="s">
        <v>138</v>
      </c>
      <c r="C134" s="119" t="s">
        <v>151</v>
      </c>
      <c r="D134" s="119" t="s">
        <v>56</v>
      </c>
      <c r="E134" s="119" t="s">
        <v>16</v>
      </c>
      <c r="F134" s="119" t="s">
        <v>135</v>
      </c>
      <c r="G134" s="119" t="s">
        <v>136</v>
      </c>
      <c r="H134" s="119" t="s">
        <v>135</v>
      </c>
      <c r="I134" s="119" t="s">
        <v>134</v>
      </c>
      <c r="J134" s="119" t="s">
        <v>284</v>
      </c>
      <c r="K134" s="121">
        <v>2781.17</v>
      </c>
      <c r="L134" s="121">
        <v>0</v>
      </c>
      <c r="M134" s="121">
        <f t="shared" si="3"/>
        <v>2781.17</v>
      </c>
      <c r="N134" s="119" t="s">
        <v>285</v>
      </c>
      <c r="O134" s="119" t="s">
        <v>284</v>
      </c>
      <c r="P134" s="119"/>
      <c r="Q134" s="119" t="s">
        <v>283</v>
      </c>
      <c r="R134" s="119" t="s">
        <v>216</v>
      </c>
    </row>
    <row r="135" spans="1:18" hidden="1" outlineLevel="2">
      <c r="A135" s="119" t="s">
        <v>286</v>
      </c>
      <c r="B135" s="119" t="s">
        <v>138</v>
      </c>
      <c r="C135" s="119" t="s">
        <v>151</v>
      </c>
      <c r="D135" s="119" t="s">
        <v>250</v>
      </c>
      <c r="E135" s="119" t="s">
        <v>16</v>
      </c>
      <c r="F135" s="119" t="s">
        <v>135</v>
      </c>
      <c r="G135" s="119" t="s">
        <v>136</v>
      </c>
      <c r="H135" s="119" t="s">
        <v>135</v>
      </c>
      <c r="I135" s="119" t="s">
        <v>134</v>
      </c>
      <c r="J135" s="119" t="s">
        <v>284</v>
      </c>
      <c r="K135" s="121">
        <v>4489.53</v>
      </c>
      <c r="L135" s="121">
        <v>0</v>
      </c>
      <c r="M135" s="121">
        <f t="shared" si="3"/>
        <v>4489.53</v>
      </c>
      <c r="N135" s="119" t="s">
        <v>285</v>
      </c>
      <c r="O135" s="119" t="s">
        <v>284</v>
      </c>
      <c r="P135" s="119"/>
      <c r="Q135" s="119" t="s">
        <v>283</v>
      </c>
      <c r="R135" s="119" t="s">
        <v>216</v>
      </c>
    </row>
    <row r="136" spans="1:18" hidden="1" outlineLevel="2">
      <c r="A136" s="119" t="s">
        <v>277</v>
      </c>
      <c r="B136" s="119" t="s">
        <v>138</v>
      </c>
      <c r="C136" s="119" t="s">
        <v>151</v>
      </c>
      <c r="D136" s="119" t="s">
        <v>150</v>
      </c>
      <c r="E136" s="119" t="s">
        <v>16</v>
      </c>
      <c r="F136" s="119" t="s">
        <v>135</v>
      </c>
      <c r="G136" s="119" t="s">
        <v>136</v>
      </c>
      <c r="H136" s="119" t="s">
        <v>135</v>
      </c>
      <c r="I136" s="119" t="s">
        <v>134</v>
      </c>
      <c r="J136" s="119" t="s">
        <v>276</v>
      </c>
      <c r="K136" s="121">
        <v>0</v>
      </c>
      <c r="L136" s="121">
        <v>153</v>
      </c>
      <c r="M136" s="121">
        <f t="shared" si="3"/>
        <v>-153</v>
      </c>
      <c r="N136" s="119" t="s">
        <v>252</v>
      </c>
      <c r="O136" s="119" t="s">
        <v>276</v>
      </c>
      <c r="P136" s="119"/>
      <c r="Q136" s="119" t="s">
        <v>275</v>
      </c>
      <c r="R136" s="119" t="s">
        <v>216</v>
      </c>
    </row>
    <row r="137" spans="1:18" hidden="1" outlineLevel="2">
      <c r="A137" s="119" t="s">
        <v>277</v>
      </c>
      <c r="B137" s="119" t="s">
        <v>138</v>
      </c>
      <c r="C137" s="119" t="s">
        <v>151</v>
      </c>
      <c r="D137" s="119" t="s">
        <v>56</v>
      </c>
      <c r="E137" s="119" t="s">
        <v>16</v>
      </c>
      <c r="F137" s="119" t="s">
        <v>135</v>
      </c>
      <c r="G137" s="119" t="s">
        <v>136</v>
      </c>
      <c r="H137" s="119" t="s">
        <v>135</v>
      </c>
      <c r="I137" s="119" t="s">
        <v>134</v>
      </c>
      <c r="J137" s="119" t="s">
        <v>276</v>
      </c>
      <c r="K137" s="121">
        <v>0</v>
      </c>
      <c r="L137" s="121">
        <v>1454.35</v>
      </c>
      <c r="M137" s="121">
        <f t="shared" si="3"/>
        <v>-1454.35</v>
      </c>
      <c r="N137" s="119" t="s">
        <v>252</v>
      </c>
      <c r="O137" s="119" t="s">
        <v>276</v>
      </c>
      <c r="P137" s="119"/>
      <c r="Q137" s="119" t="s">
        <v>275</v>
      </c>
      <c r="R137" s="119" t="s">
        <v>216</v>
      </c>
    </row>
    <row r="138" spans="1:18" outlineLevel="1" collapsed="1">
      <c r="A138" s="119"/>
      <c r="B138" s="119"/>
      <c r="C138" s="122" t="s">
        <v>178</v>
      </c>
      <c r="D138" s="119"/>
      <c r="E138" s="119"/>
      <c r="F138" s="119"/>
      <c r="G138" s="119"/>
      <c r="H138" s="119"/>
      <c r="I138" s="119"/>
      <c r="J138" s="119"/>
      <c r="K138" s="121"/>
      <c r="L138" s="121"/>
      <c r="M138" s="120">
        <f>SUBTOTAL(9,M101:M137)</f>
        <v>48088.969999999994</v>
      </c>
      <c r="N138" s="119"/>
      <c r="O138" s="119"/>
      <c r="P138" s="119"/>
      <c r="Q138" s="119"/>
      <c r="R138" s="119"/>
    </row>
    <row r="139" spans="1:18" hidden="1" outlineLevel="2">
      <c r="A139" s="119" t="s">
        <v>270</v>
      </c>
      <c r="B139" s="119" t="s">
        <v>138</v>
      </c>
      <c r="C139" s="119" t="s">
        <v>144</v>
      </c>
      <c r="D139" s="119" t="s">
        <v>149</v>
      </c>
      <c r="E139" s="119" t="s">
        <v>16</v>
      </c>
      <c r="F139" s="119" t="s">
        <v>135</v>
      </c>
      <c r="G139" s="119" t="s">
        <v>136</v>
      </c>
      <c r="H139" s="119" t="s">
        <v>135</v>
      </c>
      <c r="I139" s="119" t="s">
        <v>134</v>
      </c>
      <c r="J139" s="119" t="s">
        <v>268</v>
      </c>
      <c r="K139" s="121">
        <v>0</v>
      </c>
      <c r="L139" s="121">
        <v>0.63</v>
      </c>
      <c r="M139" s="121">
        <f t="shared" ref="M139:M157" si="4">K139-L139</f>
        <v>-0.63</v>
      </c>
      <c r="N139" s="119" t="s">
        <v>269</v>
      </c>
      <c r="O139" s="119" t="s">
        <v>268</v>
      </c>
      <c r="P139" s="119"/>
      <c r="Q139" s="119" t="s">
        <v>267</v>
      </c>
      <c r="R139" s="119" t="s">
        <v>183</v>
      </c>
    </row>
    <row r="140" spans="1:18" hidden="1" outlineLevel="2">
      <c r="A140" s="119" t="s">
        <v>270</v>
      </c>
      <c r="B140" s="119" t="s">
        <v>138</v>
      </c>
      <c r="C140" s="119" t="s">
        <v>144</v>
      </c>
      <c r="D140" s="119" t="s">
        <v>146</v>
      </c>
      <c r="E140" s="119" t="s">
        <v>16</v>
      </c>
      <c r="F140" s="119" t="s">
        <v>135</v>
      </c>
      <c r="G140" s="119" t="s">
        <v>136</v>
      </c>
      <c r="H140" s="119" t="s">
        <v>135</v>
      </c>
      <c r="I140" s="119" t="s">
        <v>134</v>
      </c>
      <c r="J140" s="119" t="s">
        <v>268</v>
      </c>
      <c r="K140" s="121">
        <v>0</v>
      </c>
      <c r="L140" s="121">
        <v>2601.84</v>
      </c>
      <c r="M140" s="121">
        <f t="shared" si="4"/>
        <v>-2601.84</v>
      </c>
      <c r="N140" s="119" t="s">
        <v>269</v>
      </c>
      <c r="O140" s="119" t="s">
        <v>268</v>
      </c>
      <c r="P140" s="119"/>
      <c r="Q140" s="119" t="s">
        <v>267</v>
      </c>
      <c r="R140" s="119" t="s">
        <v>183</v>
      </c>
    </row>
    <row r="141" spans="1:18" hidden="1" outlineLevel="2">
      <c r="A141" s="119" t="s">
        <v>270</v>
      </c>
      <c r="B141" s="119" t="s">
        <v>138</v>
      </c>
      <c r="C141" s="119" t="s">
        <v>144</v>
      </c>
      <c r="D141" s="119" t="s">
        <v>146</v>
      </c>
      <c r="E141" s="119" t="s">
        <v>143</v>
      </c>
      <c r="F141" s="119" t="s">
        <v>135</v>
      </c>
      <c r="G141" s="119" t="s">
        <v>136</v>
      </c>
      <c r="H141" s="119" t="s">
        <v>135</v>
      </c>
      <c r="I141" s="119" t="s">
        <v>134</v>
      </c>
      <c r="J141" s="119" t="s">
        <v>268</v>
      </c>
      <c r="K141" s="121">
        <v>0</v>
      </c>
      <c r="L141" s="121">
        <v>833.33</v>
      </c>
      <c r="M141" s="121">
        <f t="shared" si="4"/>
        <v>-833.33</v>
      </c>
      <c r="N141" s="119" t="s">
        <v>269</v>
      </c>
      <c r="O141" s="119" t="s">
        <v>268</v>
      </c>
      <c r="P141" s="119"/>
      <c r="Q141" s="119" t="s">
        <v>267</v>
      </c>
      <c r="R141" s="119" t="s">
        <v>183</v>
      </c>
    </row>
    <row r="142" spans="1:18" hidden="1" outlineLevel="2">
      <c r="A142" s="119" t="s">
        <v>270</v>
      </c>
      <c r="B142" s="119" t="s">
        <v>138</v>
      </c>
      <c r="C142" s="119" t="s">
        <v>144</v>
      </c>
      <c r="D142" s="119" t="s">
        <v>56</v>
      </c>
      <c r="E142" s="119" t="s">
        <v>143</v>
      </c>
      <c r="F142" s="119" t="s">
        <v>135</v>
      </c>
      <c r="G142" s="119" t="s">
        <v>136</v>
      </c>
      <c r="H142" s="119" t="s">
        <v>135</v>
      </c>
      <c r="I142" s="119" t="s">
        <v>134</v>
      </c>
      <c r="J142" s="119" t="s">
        <v>268</v>
      </c>
      <c r="K142" s="121">
        <v>0</v>
      </c>
      <c r="L142" s="121">
        <v>1521.96</v>
      </c>
      <c r="M142" s="121">
        <f t="shared" si="4"/>
        <v>-1521.96</v>
      </c>
      <c r="N142" s="119" t="s">
        <v>269</v>
      </c>
      <c r="O142" s="119" t="s">
        <v>268</v>
      </c>
      <c r="P142" s="119"/>
      <c r="Q142" s="119" t="s">
        <v>267</v>
      </c>
      <c r="R142" s="119" t="s">
        <v>183</v>
      </c>
    </row>
    <row r="143" spans="1:18" hidden="1" outlineLevel="2">
      <c r="A143" s="119" t="s">
        <v>270</v>
      </c>
      <c r="B143" s="119" t="s">
        <v>138</v>
      </c>
      <c r="C143" s="119" t="s">
        <v>144</v>
      </c>
      <c r="D143" s="119" t="s">
        <v>56</v>
      </c>
      <c r="E143" s="119" t="s">
        <v>16</v>
      </c>
      <c r="F143" s="119" t="s">
        <v>135</v>
      </c>
      <c r="G143" s="119" t="s">
        <v>136</v>
      </c>
      <c r="H143" s="119" t="s">
        <v>135</v>
      </c>
      <c r="I143" s="119" t="s">
        <v>134</v>
      </c>
      <c r="J143" s="119" t="s">
        <v>268</v>
      </c>
      <c r="K143" s="121">
        <v>0</v>
      </c>
      <c r="L143" s="121">
        <v>4037.09</v>
      </c>
      <c r="M143" s="121">
        <f t="shared" si="4"/>
        <v>-4037.09</v>
      </c>
      <c r="N143" s="119" t="s">
        <v>269</v>
      </c>
      <c r="O143" s="119" t="s">
        <v>268</v>
      </c>
      <c r="P143" s="119"/>
      <c r="Q143" s="119" t="s">
        <v>267</v>
      </c>
      <c r="R143" s="119" t="s">
        <v>183</v>
      </c>
    </row>
    <row r="144" spans="1:18" hidden="1" outlineLevel="2">
      <c r="A144" s="119" t="s">
        <v>270</v>
      </c>
      <c r="B144" s="119" t="s">
        <v>138</v>
      </c>
      <c r="C144" s="119" t="s">
        <v>144</v>
      </c>
      <c r="D144" s="119" t="s">
        <v>142</v>
      </c>
      <c r="E144" s="119" t="s">
        <v>143</v>
      </c>
      <c r="F144" s="119" t="s">
        <v>135</v>
      </c>
      <c r="G144" s="119" t="s">
        <v>136</v>
      </c>
      <c r="H144" s="119" t="s">
        <v>135</v>
      </c>
      <c r="I144" s="119" t="s">
        <v>134</v>
      </c>
      <c r="J144" s="119" t="s">
        <v>268</v>
      </c>
      <c r="K144" s="121">
        <v>76</v>
      </c>
      <c r="L144" s="121">
        <v>0</v>
      </c>
      <c r="M144" s="121">
        <f t="shared" si="4"/>
        <v>76</v>
      </c>
      <c r="N144" s="119" t="s">
        <v>269</v>
      </c>
      <c r="O144" s="119" t="s">
        <v>268</v>
      </c>
      <c r="P144" s="119"/>
      <c r="Q144" s="119" t="s">
        <v>267</v>
      </c>
      <c r="R144" s="119" t="s">
        <v>183</v>
      </c>
    </row>
    <row r="145" spans="1:18" hidden="1" outlineLevel="2">
      <c r="A145" s="119" t="s">
        <v>270</v>
      </c>
      <c r="B145" s="119" t="s">
        <v>138</v>
      </c>
      <c r="C145" s="119" t="s">
        <v>144</v>
      </c>
      <c r="D145" s="119" t="s">
        <v>142</v>
      </c>
      <c r="E145" s="119" t="s">
        <v>16</v>
      </c>
      <c r="F145" s="119" t="s">
        <v>135</v>
      </c>
      <c r="G145" s="119" t="s">
        <v>136</v>
      </c>
      <c r="H145" s="119" t="s">
        <v>135</v>
      </c>
      <c r="I145" s="119" t="s">
        <v>134</v>
      </c>
      <c r="J145" s="119" t="s">
        <v>268</v>
      </c>
      <c r="K145" s="121">
        <v>0</v>
      </c>
      <c r="L145" s="121">
        <v>3702.07</v>
      </c>
      <c r="M145" s="121">
        <f t="shared" si="4"/>
        <v>-3702.07</v>
      </c>
      <c r="N145" s="119" t="s">
        <v>269</v>
      </c>
      <c r="O145" s="119" t="s">
        <v>268</v>
      </c>
      <c r="P145" s="119"/>
      <c r="Q145" s="119" t="s">
        <v>267</v>
      </c>
      <c r="R145" s="119" t="s">
        <v>183</v>
      </c>
    </row>
    <row r="146" spans="1:18" hidden="1" outlineLevel="2">
      <c r="A146" s="119" t="s">
        <v>270</v>
      </c>
      <c r="B146" s="119" t="s">
        <v>138</v>
      </c>
      <c r="C146" s="119" t="s">
        <v>144</v>
      </c>
      <c r="D146" s="119" t="s">
        <v>148</v>
      </c>
      <c r="E146" s="119" t="s">
        <v>143</v>
      </c>
      <c r="F146" s="119" t="s">
        <v>135</v>
      </c>
      <c r="G146" s="119" t="s">
        <v>136</v>
      </c>
      <c r="H146" s="119" t="s">
        <v>135</v>
      </c>
      <c r="I146" s="119" t="s">
        <v>134</v>
      </c>
      <c r="J146" s="119" t="s">
        <v>268</v>
      </c>
      <c r="K146" s="121">
        <v>0</v>
      </c>
      <c r="L146" s="121">
        <v>1209.3399999999999</v>
      </c>
      <c r="M146" s="121">
        <f t="shared" si="4"/>
        <v>-1209.3399999999999</v>
      </c>
      <c r="N146" s="119" t="s">
        <v>269</v>
      </c>
      <c r="O146" s="119" t="s">
        <v>268</v>
      </c>
      <c r="P146" s="119"/>
      <c r="Q146" s="119" t="s">
        <v>267</v>
      </c>
      <c r="R146" s="119" t="s">
        <v>183</v>
      </c>
    </row>
    <row r="147" spans="1:18" hidden="1" outlineLevel="2">
      <c r="A147" s="119" t="s">
        <v>270</v>
      </c>
      <c r="B147" s="119" t="s">
        <v>138</v>
      </c>
      <c r="C147" s="119" t="s">
        <v>144</v>
      </c>
      <c r="D147" s="119" t="s">
        <v>139</v>
      </c>
      <c r="E147" s="119" t="s">
        <v>143</v>
      </c>
      <c r="F147" s="119" t="s">
        <v>135</v>
      </c>
      <c r="G147" s="119" t="s">
        <v>136</v>
      </c>
      <c r="H147" s="119" t="s">
        <v>135</v>
      </c>
      <c r="I147" s="119" t="s">
        <v>134</v>
      </c>
      <c r="J147" s="119" t="s">
        <v>268</v>
      </c>
      <c r="K147" s="121">
        <v>187.4</v>
      </c>
      <c r="L147" s="121">
        <v>0</v>
      </c>
      <c r="M147" s="121">
        <f t="shared" si="4"/>
        <v>187.4</v>
      </c>
      <c r="N147" s="119" t="s">
        <v>269</v>
      </c>
      <c r="O147" s="119" t="s">
        <v>268</v>
      </c>
      <c r="P147" s="119"/>
      <c r="Q147" s="119" t="s">
        <v>267</v>
      </c>
      <c r="R147" s="119" t="s">
        <v>183</v>
      </c>
    </row>
    <row r="148" spans="1:18" hidden="1" outlineLevel="2">
      <c r="A148" s="119" t="s">
        <v>270</v>
      </c>
      <c r="B148" s="119" t="s">
        <v>138</v>
      </c>
      <c r="C148" s="119" t="s">
        <v>144</v>
      </c>
      <c r="D148" s="119" t="s">
        <v>139</v>
      </c>
      <c r="E148" s="119" t="s">
        <v>16</v>
      </c>
      <c r="F148" s="119" t="s">
        <v>135</v>
      </c>
      <c r="G148" s="119" t="s">
        <v>136</v>
      </c>
      <c r="H148" s="119" t="s">
        <v>135</v>
      </c>
      <c r="I148" s="119" t="s">
        <v>134</v>
      </c>
      <c r="J148" s="119" t="s">
        <v>268</v>
      </c>
      <c r="K148" s="121">
        <v>0</v>
      </c>
      <c r="L148" s="121">
        <v>3976.78</v>
      </c>
      <c r="M148" s="121">
        <f t="shared" si="4"/>
        <v>-3976.78</v>
      </c>
      <c r="N148" s="119" t="s">
        <v>269</v>
      </c>
      <c r="O148" s="119" t="s">
        <v>268</v>
      </c>
      <c r="P148" s="119"/>
      <c r="Q148" s="119" t="s">
        <v>267</v>
      </c>
      <c r="R148" s="119" t="s">
        <v>183</v>
      </c>
    </row>
    <row r="149" spans="1:18" hidden="1" outlineLevel="2">
      <c r="A149" s="119" t="s">
        <v>270</v>
      </c>
      <c r="B149" s="119" t="s">
        <v>138</v>
      </c>
      <c r="C149" s="119" t="s">
        <v>144</v>
      </c>
      <c r="D149" s="119" t="s">
        <v>147</v>
      </c>
      <c r="E149" s="119" t="s">
        <v>143</v>
      </c>
      <c r="F149" s="119" t="s">
        <v>135</v>
      </c>
      <c r="G149" s="119" t="s">
        <v>136</v>
      </c>
      <c r="H149" s="119" t="s">
        <v>135</v>
      </c>
      <c r="I149" s="119" t="s">
        <v>134</v>
      </c>
      <c r="J149" s="119" t="s">
        <v>268</v>
      </c>
      <c r="K149" s="121">
        <v>0</v>
      </c>
      <c r="L149" s="121">
        <v>207.5</v>
      </c>
      <c r="M149" s="121">
        <f t="shared" si="4"/>
        <v>-207.5</v>
      </c>
      <c r="N149" s="119" t="s">
        <v>269</v>
      </c>
      <c r="O149" s="119" t="s">
        <v>268</v>
      </c>
      <c r="P149" s="119"/>
      <c r="Q149" s="119" t="s">
        <v>267</v>
      </c>
      <c r="R149" s="119" t="s">
        <v>183</v>
      </c>
    </row>
    <row r="150" spans="1:18" hidden="1" outlineLevel="2">
      <c r="A150" s="119" t="s">
        <v>293</v>
      </c>
      <c r="B150" s="119" t="s">
        <v>138</v>
      </c>
      <c r="C150" s="119" t="s">
        <v>144</v>
      </c>
      <c r="D150" s="119" t="s">
        <v>56</v>
      </c>
      <c r="E150" s="119" t="s">
        <v>16</v>
      </c>
      <c r="F150" s="119" t="s">
        <v>135</v>
      </c>
      <c r="G150" s="119" t="s">
        <v>136</v>
      </c>
      <c r="H150" s="119" t="s">
        <v>135</v>
      </c>
      <c r="I150" s="119" t="s">
        <v>134</v>
      </c>
      <c r="J150" s="119" t="s">
        <v>291</v>
      </c>
      <c r="K150" s="121">
        <v>0</v>
      </c>
      <c r="L150" s="121">
        <v>3000</v>
      </c>
      <c r="M150" s="121">
        <f t="shared" si="4"/>
        <v>-3000</v>
      </c>
      <c r="N150" s="119" t="s">
        <v>292</v>
      </c>
      <c r="O150" s="119" t="s">
        <v>291</v>
      </c>
      <c r="P150" s="119"/>
      <c r="Q150" s="119" t="s">
        <v>290</v>
      </c>
      <c r="R150" s="119" t="s">
        <v>216</v>
      </c>
    </row>
    <row r="151" spans="1:18" hidden="1" outlineLevel="2">
      <c r="A151" s="119" t="s">
        <v>289</v>
      </c>
      <c r="B151" s="119" t="s">
        <v>138</v>
      </c>
      <c r="C151" s="119" t="s">
        <v>144</v>
      </c>
      <c r="D151" s="119" t="s">
        <v>141</v>
      </c>
      <c r="E151" s="119" t="s">
        <v>16</v>
      </c>
      <c r="F151" s="119" t="s">
        <v>135</v>
      </c>
      <c r="G151" s="119" t="s">
        <v>136</v>
      </c>
      <c r="H151" s="119" t="s">
        <v>135</v>
      </c>
      <c r="I151" s="119" t="s">
        <v>134</v>
      </c>
      <c r="J151" s="119" t="s">
        <v>268</v>
      </c>
      <c r="K151" s="121">
        <v>1420</v>
      </c>
      <c r="L151" s="121">
        <v>0</v>
      </c>
      <c r="M151" s="121">
        <f t="shared" si="4"/>
        <v>1420</v>
      </c>
      <c r="N151" s="119" t="s">
        <v>288</v>
      </c>
      <c r="O151" s="119" t="s">
        <v>268</v>
      </c>
      <c r="P151" s="119"/>
      <c r="Q151" s="119" t="s">
        <v>287</v>
      </c>
      <c r="R151" s="119" t="s">
        <v>216</v>
      </c>
    </row>
    <row r="152" spans="1:18" hidden="1" outlineLevel="2">
      <c r="A152" s="119" t="s">
        <v>286</v>
      </c>
      <c r="B152" s="119" t="s">
        <v>138</v>
      </c>
      <c r="C152" s="119" t="s">
        <v>144</v>
      </c>
      <c r="D152" s="119" t="s">
        <v>148</v>
      </c>
      <c r="E152" s="119" t="s">
        <v>143</v>
      </c>
      <c r="F152" s="119" t="s">
        <v>135</v>
      </c>
      <c r="G152" s="119" t="s">
        <v>136</v>
      </c>
      <c r="H152" s="119" t="s">
        <v>135</v>
      </c>
      <c r="I152" s="119" t="s">
        <v>134</v>
      </c>
      <c r="J152" s="119" t="s">
        <v>284</v>
      </c>
      <c r="K152" s="121">
        <v>0</v>
      </c>
      <c r="L152" s="121">
        <v>2000</v>
      </c>
      <c r="M152" s="121">
        <f t="shared" si="4"/>
        <v>-2000</v>
      </c>
      <c r="N152" s="119" t="s">
        <v>285</v>
      </c>
      <c r="O152" s="119" t="s">
        <v>284</v>
      </c>
      <c r="P152" s="119"/>
      <c r="Q152" s="119" t="s">
        <v>283</v>
      </c>
      <c r="R152" s="119" t="s">
        <v>216</v>
      </c>
    </row>
    <row r="153" spans="1:18" hidden="1" outlineLevel="2">
      <c r="A153" s="119" t="s">
        <v>286</v>
      </c>
      <c r="B153" s="119" t="s">
        <v>138</v>
      </c>
      <c r="C153" s="119" t="s">
        <v>144</v>
      </c>
      <c r="D153" s="119" t="s">
        <v>56</v>
      </c>
      <c r="E153" s="119" t="s">
        <v>143</v>
      </c>
      <c r="F153" s="119" t="s">
        <v>135</v>
      </c>
      <c r="G153" s="119" t="s">
        <v>136</v>
      </c>
      <c r="H153" s="119" t="s">
        <v>135</v>
      </c>
      <c r="I153" s="119" t="s">
        <v>134</v>
      </c>
      <c r="J153" s="119" t="s">
        <v>284</v>
      </c>
      <c r="K153" s="121">
        <v>0</v>
      </c>
      <c r="L153" s="121">
        <v>500</v>
      </c>
      <c r="M153" s="121">
        <f t="shared" si="4"/>
        <v>-500</v>
      </c>
      <c r="N153" s="119" t="s">
        <v>285</v>
      </c>
      <c r="O153" s="119" t="s">
        <v>284</v>
      </c>
      <c r="P153" s="119"/>
      <c r="Q153" s="119" t="s">
        <v>283</v>
      </c>
      <c r="R153" s="119" t="s">
        <v>216</v>
      </c>
    </row>
    <row r="154" spans="1:18" hidden="1" outlineLevel="2">
      <c r="A154" s="119" t="s">
        <v>286</v>
      </c>
      <c r="B154" s="119" t="s">
        <v>138</v>
      </c>
      <c r="C154" s="119" t="s">
        <v>144</v>
      </c>
      <c r="D154" s="119" t="s">
        <v>146</v>
      </c>
      <c r="E154" s="119" t="s">
        <v>143</v>
      </c>
      <c r="F154" s="119" t="s">
        <v>135</v>
      </c>
      <c r="G154" s="119" t="s">
        <v>136</v>
      </c>
      <c r="H154" s="119" t="s">
        <v>135</v>
      </c>
      <c r="I154" s="119" t="s">
        <v>134</v>
      </c>
      <c r="J154" s="119" t="s">
        <v>284</v>
      </c>
      <c r="K154" s="121">
        <v>0</v>
      </c>
      <c r="L154" s="121">
        <v>700</v>
      </c>
      <c r="M154" s="121">
        <f t="shared" si="4"/>
        <v>-700</v>
      </c>
      <c r="N154" s="119" t="s">
        <v>285</v>
      </c>
      <c r="O154" s="119" t="s">
        <v>284</v>
      </c>
      <c r="P154" s="119"/>
      <c r="Q154" s="119" t="s">
        <v>283</v>
      </c>
      <c r="R154" s="119" t="s">
        <v>216</v>
      </c>
    </row>
    <row r="155" spans="1:18" hidden="1" outlineLevel="2">
      <c r="A155" s="119" t="s">
        <v>281</v>
      </c>
      <c r="B155" s="119" t="s">
        <v>138</v>
      </c>
      <c r="C155" s="119" t="s">
        <v>144</v>
      </c>
      <c r="D155" s="119" t="s">
        <v>282</v>
      </c>
      <c r="E155" s="119" t="s">
        <v>16</v>
      </c>
      <c r="F155" s="119" t="s">
        <v>135</v>
      </c>
      <c r="G155" s="119" t="s">
        <v>136</v>
      </c>
      <c r="H155" s="119" t="s">
        <v>135</v>
      </c>
      <c r="I155" s="119" t="s">
        <v>134</v>
      </c>
      <c r="J155" s="119" t="s">
        <v>279</v>
      </c>
      <c r="K155" s="121">
        <v>17.41</v>
      </c>
      <c r="L155" s="121">
        <v>0</v>
      </c>
      <c r="M155" s="121">
        <f t="shared" si="4"/>
        <v>17.41</v>
      </c>
      <c r="N155" s="119" t="s">
        <v>280</v>
      </c>
      <c r="O155" s="119" t="s">
        <v>279</v>
      </c>
      <c r="P155" s="119"/>
      <c r="Q155" s="119" t="s">
        <v>278</v>
      </c>
      <c r="R155" s="119" t="s">
        <v>183</v>
      </c>
    </row>
    <row r="156" spans="1:18" hidden="1" outlineLevel="2">
      <c r="A156" s="119" t="s">
        <v>281</v>
      </c>
      <c r="B156" s="119" t="s">
        <v>138</v>
      </c>
      <c r="C156" s="119" t="s">
        <v>144</v>
      </c>
      <c r="D156" s="119" t="s">
        <v>145</v>
      </c>
      <c r="E156" s="119" t="s">
        <v>16</v>
      </c>
      <c r="F156" s="119" t="s">
        <v>135</v>
      </c>
      <c r="G156" s="119" t="s">
        <v>136</v>
      </c>
      <c r="H156" s="119" t="s">
        <v>135</v>
      </c>
      <c r="I156" s="119" t="s">
        <v>134</v>
      </c>
      <c r="J156" s="119" t="s">
        <v>279</v>
      </c>
      <c r="K156" s="121">
        <v>0</v>
      </c>
      <c r="L156" s="121">
        <v>17.41</v>
      </c>
      <c r="M156" s="121">
        <f t="shared" si="4"/>
        <v>-17.41</v>
      </c>
      <c r="N156" s="119" t="s">
        <v>280</v>
      </c>
      <c r="O156" s="119" t="s">
        <v>279</v>
      </c>
      <c r="P156" s="119"/>
      <c r="Q156" s="119" t="s">
        <v>278</v>
      </c>
      <c r="R156" s="119" t="s">
        <v>183</v>
      </c>
    </row>
    <row r="157" spans="1:18" hidden="1" outlineLevel="2">
      <c r="A157" s="119" t="s">
        <v>277</v>
      </c>
      <c r="B157" s="119" t="s">
        <v>138</v>
      </c>
      <c r="C157" s="119" t="s">
        <v>144</v>
      </c>
      <c r="D157" s="119" t="s">
        <v>141</v>
      </c>
      <c r="E157" s="119" t="s">
        <v>16</v>
      </c>
      <c r="F157" s="119" t="s">
        <v>135</v>
      </c>
      <c r="G157" s="119" t="s">
        <v>136</v>
      </c>
      <c r="H157" s="119" t="s">
        <v>135</v>
      </c>
      <c r="I157" s="119" t="s">
        <v>134</v>
      </c>
      <c r="J157" s="119" t="s">
        <v>276</v>
      </c>
      <c r="K157" s="121">
        <v>479.4</v>
      </c>
      <c r="L157" s="121">
        <v>0</v>
      </c>
      <c r="M157" s="121">
        <f t="shared" si="4"/>
        <v>479.4</v>
      </c>
      <c r="N157" s="119" t="s">
        <v>252</v>
      </c>
      <c r="O157" s="119" t="s">
        <v>276</v>
      </c>
      <c r="P157" s="119"/>
      <c r="Q157" s="119" t="s">
        <v>275</v>
      </c>
      <c r="R157" s="119" t="s">
        <v>216</v>
      </c>
    </row>
    <row r="158" spans="1:18" outlineLevel="1" collapsed="1">
      <c r="A158" s="119"/>
      <c r="B158" s="119"/>
      <c r="C158" s="122" t="s">
        <v>179</v>
      </c>
      <c r="D158" s="119"/>
      <c r="E158" s="119"/>
      <c r="F158" s="119"/>
      <c r="G158" s="119"/>
      <c r="H158" s="119"/>
      <c r="I158" s="119"/>
      <c r="J158" s="119"/>
      <c r="K158" s="121"/>
      <c r="L158" s="121"/>
      <c r="M158" s="120">
        <f>SUBTOTAL(9,M139:M157)</f>
        <v>-22127.739999999998</v>
      </c>
      <c r="N158" s="119"/>
      <c r="O158" s="119"/>
      <c r="P158" s="119"/>
      <c r="Q158" s="119"/>
      <c r="R158" s="119"/>
    </row>
    <row r="159" spans="1:18" hidden="1" outlineLevel="2">
      <c r="A159" s="119" t="s">
        <v>270</v>
      </c>
      <c r="B159" s="119" t="s">
        <v>138</v>
      </c>
      <c r="C159" s="119" t="s">
        <v>140</v>
      </c>
      <c r="D159" s="119" t="s">
        <v>141</v>
      </c>
      <c r="E159" s="119" t="s">
        <v>16</v>
      </c>
      <c r="F159" s="119" t="s">
        <v>135</v>
      </c>
      <c r="G159" s="119" t="s">
        <v>136</v>
      </c>
      <c r="H159" s="119" t="s">
        <v>135</v>
      </c>
      <c r="I159" s="119" t="s">
        <v>134</v>
      </c>
      <c r="J159" s="119" t="s">
        <v>268</v>
      </c>
      <c r="K159" s="121">
        <v>0</v>
      </c>
      <c r="L159" s="121">
        <v>11</v>
      </c>
      <c r="M159" s="121">
        <f>K159-L159</f>
        <v>-11</v>
      </c>
      <c r="N159" s="119" t="s">
        <v>269</v>
      </c>
      <c r="O159" s="119" t="s">
        <v>268</v>
      </c>
      <c r="P159" s="119"/>
      <c r="Q159" s="119" t="s">
        <v>267</v>
      </c>
      <c r="R159" s="119" t="s">
        <v>183</v>
      </c>
    </row>
    <row r="160" spans="1:18" outlineLevel="1" collapsed="1">
      <c r="A160" s="119"/>
      <c r="B160" s="119"/>
      <c r="C160" s="122" t="s">
        <v>180</v>
      </c>
      <c r="D160" s="119"/>
      <c r="E160" s="119"/>
      <c r="F160" s="119"/>
      <c r="G160" s="119"/>
      <c r="H160" s="119"/>
      <c r="I160" s="119"/>
      <c r="J160" s="119"/>
      <c r="K160" s="121"/>
      <c r="L160" s="121"/>
      <c r="M160" s="120">
        <f>SUBTOTAL(9,M159:M159)</f>
        <v>-11</v>
      </c>
      <c r="N160" s="119"/>
      <c r="O160" s="119"/>
      <c r="P160" s="119"/>
      <c r="Q160" s="119"/>
      <c r="R160" s="119"/>
    </row>
    <row r="161" spans="1:18" hidden="1" outlineLevel="2">
      <c r="A161" s="119" t="s">
        <v>274</v>
      </c>
      <c r="B161" s="119" t="s">
        <v>138</v>
      </c>
      <c r="C161" s="119" t="s">
        <v>69</v>
      </c>
      <c r="D161" s="119" t="s">
        <v>139</v>
      </c>
      <c r="E161" s="119" t="s">
        <v>16</v>
      </c>
      <c r="F161" s="119" t="s">
        <v>98</v>
      </c>
      <c r="G161" s="119" t="s">
        <v>136</v>
      </c>
      <c r="H161" s="119" t="s">
        <v>135</v>
      </c>
      <c r="I161" s="119" t="s">
        <v>134</v>
      </c>
      <c r="J161" s="119" t="s">
        <v>272</v>
      </c>
      <c r="K161" s="121">
        <v>800</v>
      </c>
      <c r="L161" s="121">
        <v>0</v>
      </c>
      <c r="M161" s="121">
        <f>K161-L161</f>
        <v>800</v>
      </c>
      <c r="N161" s="119" t="s">
        <v>273</v>
      </c>
      <c r="O161" s="119" t="s">
        <v>272</v>
      </c>
      <c r="P161" s="119"/>
      <c r="Q161" s="119" t="s">
        <v>271</v>
      </c>
      <c r="R161" s="119" t="s">
        <v>216</v>
      </c>
    </row>
    <row r="162" spans="1:18" hidden="1" outlineLevel="2">
      <c r="A162" s="119" t="s">
        <v>270</v>
      </c>
      <c r="B162" s="119" t="s">
        <v>138</v>
      </c>
      <c r="C162" s="119" t="s">
        <v>69</v>
      </c>
      <c r="D162" s="119" t="s">
        <v>139</v>
      </c>
      <c r="E162" s="119" t="s">
        <v>16</v>
      </c>
      <c r="F162" s="119" t="s">
        <v>98</v>
      </c>
      <c r="G162" s="119" t="s">
        <v>136</v>
      </c>
      <c r="H162" s="119" t="s">
        <v>135</v>
      </c>
      <c r="I162" s="119" t="s">
        <v>134</v>
      </c>
      <c r="J162" s="119" t="s">
        <v>268</v>
      </c>
      <c r="K162" s="121">
        <v>0</v>
      </c>
      <c r="L162" s="121">
        <v>84</v>
      </c>
      <c r="M162" s="121">
        <f>K162-L162</f>
        <v>-84</v>
      </c>
      <c r="N162" s="119" t="s">
        <v>269</v>
      </c>
      <c r="O162" s="119" t="s">
        <v>268</v>
      </c>
      <c r="P162" s="119"/>
      <c r="Q162" s="119" t="s">
        <v>267</v>
      </c>
      <c r="R162" s="119" t="s">
        <v>183</v>
      </c>
    </row>
    <row r="163" spans="1:18" outlineLevel="1" collapsed="1">
      <c r="A163" s="119"/>
      <c r="B163" s="119"/>
      <c r="C163" s="122" t="s">
        <v>181</v>
      </c>
      <c r="D163" s="119"/>
      <c r="E163" s="119"/>
      <c r="F163" s="119"/>
      <c r="G163" s="119"/>
      <c r="H163" s="119"/>
      <c r="I163" s="119"/>
      <c r="J163" s="119"/>
      <c r="K163" s="121"/>
      <c r="L163" s="121"/>
      <c r="M163" s="120">
        <f>SUBTOTAL(9,M161:M162)</f>
        <v>716</v>
      </c>
      <c r="N163" s="119"/>
      <c r="O163" s="119"/>
      <c r="P163" s="119"/>
      <c r="Q163" s="119"/>
      <c r="R163" s="119"/>
    </row>
    <row r="164" spans="1:18">
      <c r="A164" s="119"/>
      <c r="B164" s="119"/>
      <c r="C164" s="122" t="s">
        <v>182</v>
      </c>
      <c r="D164" s="119"/>
      <c r="E164" s="119"/>
      <c r="F164" s="119"/>
      <c r="G164" s="119"/>
      <c r="H164" s="119"/>
      <c r="I164" s="119"/>
      <c r="J164" s="119"/>
      <c r="K164" s="121"/>
      <c r="L164" s="121"/>
      <c r="M164" s="120">
        <f>SUBTOTAL(9,M6:M162)</f>
        <v>12922.999999999995</v>
      </c>
      <c r="N164" s="119"/>
      <c r="O164" s="119"/>
      <c r="P164" s="119"/>
      <c r="Q164" s="119"/>
      <c r="R164" s="119"/>
    </row>
  </sheetData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BUDGET TRANSFERS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SJCSD User</cp:lastModifiedBy>
  <cp:lastPrinted>2017-12-06T20:32:45Z</cp:lastPrinted>
  <dcterms:created xsi:type="dcterms:W3CDTF">1998-06-29T20:35:37Z</dcterms:created>
  <dcterms:modified xsi:type="dcterms:W3CDTF">2017-12-06T20:32:55Z</dcterms:modified>
</cp:coreProperties>
</file>